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 activeTab="1"/>
  </bookViews>
  <sheets>
    <sheet name="IncomeGenerator" sheetId="1" r:id="rId1"/>
    <sheet name="PlotsOrig" sheetId="2" r:id="rId2"/>
    <sheet name="PlotsLog" sheetId="3" r:id="rId3"/>
  </sheets>
  <externalReferences>
    <externalReference r:id="rId4"/>
  </externalReferences>
  <definedNames>
    <definedName name="CRFxdata" localSheetId="2">OFFSET(PlotsLog!$O$15,0,0,PlotsLog!$O$11-1,1)</definedName>
    <definedName name="CRFxdata" localSheetId="1">OFFSET(PlotsOrig!$O$15,0,0,PlotsOrig!$O$11-1,1)</definedName>
    <definedName name="CRFxdata">OFFSET(#REF!,0,0,#REF!-1,1)</definedName>
    <definedName name="CRFxdata2">OFFSET(#REF!,0,0,#REF!-1,1)</definedName>
    <definedName name="CRFydata" localSheetId="2">OFFSET(PlotsLog!$T$15,0,0,PlotsLog!$O$11-1,1)</definedName>
    <definedName name="CRFydata" localSheetId="1">OFFSET(PlotsOrig!$T$15,0,0,PlotsOrig!$O$11-1,1)</definedName>
    <definedName name="CRFydata">OFFSET(#REF!,0,0,#REF!-1,1)</definedName>
    <definedName name="CRFydata2">OFFSET(#REF!,0,0,#REF!-1,1)</definedName>
    <definedName name="FreqData" localSheetId="2">OFFSET(PlotsLog!$R$15,0,0,PlotsLog!$O$11-1,1)</definedName>
    <definedName name="FreqData" localSheetId="1">OFFSET(PlotsOrig!$R$15,0,0,PlotsOrig!$O$11-1,1)</definedName>
    <definedName name="FreqData">OFFSET(#REF!,0,0,#REF!-1,1)</definedName>
    <definedName name="FreqData2">OFFSET(#REF!,0,0,#REF!-1,1)</definedName>
    <definedName name="HistLabels" localSheetId="2">OFFSET(PlotsLog!$P$15,0,0,PlotsLog!$O$11-1,1)</definedName>
    <definedName name="HistLabels" localSheetId="1">OFFSET(PlotsOrig!$P$15,0,0,PlotsOrig!$O$11-1,1)</definedName>
    <definedName name="HistLabels">OFFSET(#REF!,0,0,#REF!-1,1)</definedName>
    <definedName name="HistLabels2">OFFSET(#REF!,0,0,#REF!-1,1)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3" l="1"/>
  <c r="O28" i="3"/>
  <c r="O27" i="3"/>
  <c r="P27" i="3" s="1"/>
  <c r="P26" i="3"/>
  <c r="O26" i="3"/>
  <c r="O25" i="3"/>
  <c r="P25" i="3" s="1"/>
  <c r="P24" i="3"/>
  <c r="O24" i="3"/>
  <c r="O23" i="3"/>
  <c r="P23" i="3" s="1"/>
  <c r="P22" i="3"/>
  <c r="O22" i="3"/>
  <c r="O21" i="3"/>
  <c r="P21" i="3" s="1"/>
  <c r="P20" i="3"/>
  <c r="O20" i="3"/>
  <c r="O19" i="3"/>
  <c r="P19" i="3" s="1"/>
  <c r="P18" i="3"/>
  <c r="O18" i="3"/>
  <c r="O17" i="3"/>
  <c r="P17" i="3" s="1"/>
  <c r="P16" i="3"/>
  <c r="O16" i="3"/>
  <c r="O15" i="3"/>
  <c r="P15" i="3" s="1"/>
  <c r="H14" i="3"/>
  <c r="G14" i="3"/>
  <c r="O11" i="3"/>
  <c r="AA7" i="3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6" i="2"/>
  <c r="P16" i="2" s="1"/>
  <c r="O15" i="2"/>
  <c r="P15" i="2" s="1"/>
  <c r="H14" i="2"/>
  <c r="G14" i="2"/>
  <c r="O11" i="2"/>
  <c r="AA7" i="2"/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P120" i="1" s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14" i="1"/>
  <c r="N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13" i="1"/>
  <c r="O35" i="1" l="1"/>
  <c r="O40" i="1"/>
  <c r="P344" i="1"/>
  <c r="O340" i="1"/>
  <c r="P328" i="1"/>
  <c r="P320" i="1"/>
  <c r="P312" i="1"/>
  <c r="O304" i="1"/>
  <c r="P296" i="1"/>
  <c r="P288" i="1"/>
  <c r="O280" i="1"/>
  <c r="O272" i="1"/>
  <c r="P264" i="1"/>
  <c r="P256" i="1"/>
  <c r="P248" i="1"/>
  <c r="O244" i="1"/>
  <c r="P232" i="1"/>
  <c r="P224" i="1"/>
  <c r="P216" i="1"/>
  <c r="O212" i="1"/>
  <c r="O204" i="1"/>
  <c r="O196" i="1"/>
  <c r="P188" i="1"/>
  <c r="P180" i="1"/>
  <c r="O172" i="1"/>
  <c r="O164" i="1"/>
  <c r="O156" i="1"/>
  <c r="O148" i="1"/>
  <c r="P112" i="1"/>
  <c r="O104" i="1"/>
  <c r="P96" i="1"/>
  <c r="P88" i="1"/>
  <c r="O80" i="1"/>
  <c r="O72" i="1"/>
  <c r="P64" i="1"/>
  <c r="O56" i="1"/>
  <c r="P48" i="1"/>
  <c r="P40" i="1"/>
  <c r="Q40" i="1" s="1"/>
  <c r="B42" i="3" s="1"/>
  <c r="O32" i="1"/>
  <c r="P28" i="1"/>
  <c r="P24" i="1"/>
  <c r="P16" i="1"/>
  <c r="O343" i="1"/>
  <c r="O335" i="1"/>
  <c r="P323" i="1"/>
  <c r="P315" i="1"/>
  <c r="P307" i="1"/>
  <c r="P299" i="1"/>
  <c r="P291" i="1"/>
  <c r="P283" i="1"/>
  <c r="O279" i="1"/>
  <c r="P275" i="1"/>
  <c r="O271" i="1"/>
  <c r="P267" i="1"/>
  <c r="O263" i="1"/>
  <c r="P259" i="1"/>
  <c r="O255" i="1"/>
  <c r="P251" i="1"/>
  <c r="O247" i="1"/>
  <c r="P235" i="1"/>
  <c r="P227" i="1"/>
  <c r="O223" i="1"/>
  <c r="P211" i="1"/>
  <c r="P203" i="1"/>
  <c r="P195" i="1"/>
  <c r="P187" i="1"/>
  <c r="P179" i="1"/>
  <c r="P171" i="1"/>
  <c r="P163" i="1"/>
  <c r="P155" i="1"/>
  <c r="O147" i="1"/>
  <c r="O139" i="1"/>
  <c r="P123" i="1"/>
  <c r="P107" i="1"/>
  <c r="O99" i="1"/>
  <c r="P83" i="1"/>
  <c r="O75" i="1"/>
  <c r="O67" i="1"/>
  <c r="P59" i="1"/>
  <c r="O43" i="1"/>
  <c r="P35" i="1"/>
  <c r="Q35" i="1" s="1"/>
  <c r="B37" i="3" s="1"/>
  <c r="P31" i="1"/>
  <c r="P27" i="1"/>
  <c r="P23" i="1"/>
  <c r="O19" i="1"/>
  <c r="P15" i="1"/>
  <c r="O346" i="1"/>
  <c r="P342" i="1"/>
  <c r="O338" i="1"/>
  <c r="P334" i="1"/>
  <c r="O330" i="1"/>
  <c r="P326" i="1"/>
  <c r="O322" i="1"/>
  <c r="P318" i="1"/>
  <c r="P13" i="1"/>
  <c r="P336" i="1"/>
  <c r="P332" i="1"/>
  <c r="P324" i="1"/>
  <c r="O316" i="1"/>
  <c r="O308" i="1"/>
  <c r="P300" i="1"/>
  <c r="O292" i="1"/>
  <c r="P284" i="1"/>
  <c r="O276" i="1"/>
  <c r="P268" i="1"/>
  <c r="O260" i="1"/>
  <c r="O252" i="1"/>
  <c r="P240" i="1"/>
  <c r="O236" i="1"/>
  <c r="O228" i="1"/>
  <c r="O220" i="1"/>
  <c r="P208" i="1"/>
  <c r="P200" i="1"/>
  <c r="P192" i="1"/>
  <c r="O184" i="1"/>
  <c r="O176" i="1"/>
  <c r="P168" i="1"/>
  <c r="P160" i="1"/>
  <c r="P152" i="1"/>
  <c r="P144" i="1"/>
  <c r="P140" i="1"/>
  <c r="O136" i="1"/>
  <c r="P132" i="1"/>
  <c r="O128" i="1"/>
  <c r="O124" i="1"/>
  <c r="P116" i="1"/>
  <c r="P108" i="1"/>
  <c r="O100" i="1"/>
  <c r="O92" i="1"/>
  <c r="P84" i="1"/>
  <c r="P76" i="1"/>
  <c r="O68" i="1"/>
  <c r="P60" i="1"/>
  <c r="O52" i="1"/>
  <c r="O44" i="1"/>
  <c r="P36" i="1"/>
  <c r="P20" i="1"/>
  <c r="P14" i="1"/>
  <c r="P339" i="1"/>
  <c r="P331" i="1"/>
  <c r="O327" i="1"/>
  <c r="O319" i="1"/>
  <c r="O311" i="1"/>
  <c r="O303" i="1"/>
  <c r="O295" i="1"/>
  <c r="O287" i="1"/>
  <c r="P243" i="1"/>
  <c r="O239" i="1"/>
  <c r="O231" i="1"/>
  <c r="P219" i="1"/>
  <c r="O215" i="1"/>
  <c r="O207" i="1"/>
  <c r="P199" i="1"/>
  <c r="P191" i="1"/>
  <c r="P183" i="1"/>
  <c r="P175" i="1"/>
  <c r="P167" i="1"/>
  <c r="P159" i="1"/>
  <c r="O151" i="1"/>
  <c r="O143" i="1"/>
  <c r="P131" i="1"/>
  <c r="O115" i="1"/>
  <c r="O91" i="1"/>
  <c r="O51" i="1"/>
  <c r="O70" i="1"/>
  <c r="O198" i="1"/>
  <c r="O314" i="1"/>
  <c r="P310" i="1"/>
  <c r="O306" i="1"/>
  <c r="P302" i="1"/>
  <c r="O298" i="1"/>
  <c r="P294" i="1"/>
  <c r="O290" i="1"/>
  <c r="P286" i="1"/>
  <c r="O282" i="1"/>
  <c r="P278" i="1"/>
  <c r="O274" i="1"/>
  <c r="P270" i="1"/>
  <c r="O266" i="1"/>
  <c r="P262" i="1"/>
  <c r="O258" i="1"/>
  <c r="P254" i="1"/>
  <c r="O250" i="1"/>
  <c r="P246" i="1"/>
  <c r="O242" i="1"/>
  <c r="P238" i="1"/>
  <c r="O234" i="1"/>
  <c r="P230" i="1"/>
  <c r="O226" i="1"/>
  <c r="P222" i="1"/>
  <c r="O218" i="1"/>
  <c r="P214" i="1"/>
  <c r="O210" i="1"/>
  <c r="P206" i="1"/>
  <c r="O202" i="1"/>
  <c r="P198" i="1"/>
  <c r="O194" i="1"/>
  <c r="P190" i="1"/>
  <c r="O186" i="1"/>
  <c r="P182" i="1"/>
  <c r="O178" i="1"/>
  <c r="P174" i="1"/>
  <c r="O170" i="1"/>
  <c r="P166" i="1"/>
  <c r="O162" i="1"/>
  <c r="P158" i="1"/>
  <c r="O154" i="1"/>
  <c r="P150" i="1"/>
  <c r="O146" i="1"/>
  <c r="P142" i="1"/>
  <c r="O138" i="1"/>
  <c r="P134" i="1"/>
  <c r="O130" i="1"/>
  <c r="P126" i="1"/>
  <c r="O122" i="1"/>
  <c r="P118" i="1"/>
  <c r="O114" i="1"/>
  <c r="P110" i="1"/>
  <c r="O106" i="1"/>
  <c r="P102" i="1"/>
  <c r="O98" i="1"/>
  <c r="P94" i="1"/>
  <c r="O90" i="1"/>
  <c r="P86" i="1"/>
  <c r="O82" i="1"/>
  <c r="P78" i="1"/>
  <c r="O74" i="1"/>
  <c r="P70" i="1"/>
  <c r="O66" i="1"/>
  <c r="P62" i="1"/>
  <c r="O58" i="1"/>
  <c r="P54" i="1"/>
  <c r="O50" i="1"/>
  <c r="P46" i="1"/>
  <c r="O42" i="1"/>
  <c r="O38" i="1"/>
  <c r="P34" i="1"/>
  <c r="P30" i="1"/>
  <c r="P26" i="1"/>
  <c r="P22" i="1"/>
  <c r="P18" i="1"/>
  <c r="O345" i="1"/>
  <c r="P341" i="1"/>
  <c r="P337" i="1"/>
  <c r="O333" i="1"/>
  <c r="P329" i="1"/>
  <c r="P325" i="1"/>
  <c r="O321" i="1"/>
  <c r="O317" i="1"/>
  <c r="O313" i="1"/>
  <c r="O309" i="1"/>
  <c r="O305" i="1"/>
  <c r="P301" i="1"/>
  <c r="O297" i="1"/>
  <c r="O285" i="1"/>
  <c r="P281" i="1"/>
  <c r="O277" i="1"/>
  <c r="O273" i="1"/>
  <c r="P265" i="1"/>
  <c r="O261" i="1"/>
  <c r="O201" i="1"/>
  <c r="P189" i="1"/>
  <c r="O185" i="1"/>
  <c r="P173" i="1"/>
  <c r="O169" i="1"/>
  <c r="P157" i="1"/>
  <c r="O153" i="1"/>
  <c r="P141" i="1"/>
  <c r="O137" i="1"/>
  <c r="O133" i="1"/>
  <c r="O125" i="1"/>
  <c r="P121" i="1"/>
  <c r="P117" i="1"/>
  <c r="P113" i="1"/>
  <c r="O109" i="1"/>
  <c r="O89" i="1"/>
  <c r="P85" i="1"/>
  <c r="P81" i="1"/>
  <c r="O77" i="1"/>
  <c r="O57" i="1"/>
  <c r="P53" i="1"/>
  <c r="P49" i="1"/>
  <c r="O45" i="1"/>
  <c r="O37" i="1"/>
  <c r="P33" i="1"/>
  <c r="P29" i="1"/>
  <c r="P25" i="1"/>
  <c r="O21" i="1"/>
  <c r="O17" i="1"/>
  <c r="O326" i="1"/>
  <c r="O166" i="1"/>
  <c r="O294" i="1"/>
  <c r="Q294" i="1" s="1"/>
  <c r="B296" i="3" s="1"/>
  <c r="O134" i="1"/>
  <c r="O34" i="1"/>
  <c r="O230" i="1"/>
  <c r="O102" i="1"/>
  <c r="Q102" i="1" s="1"/>
  <c r="B104" i="3" s="1"/>
  <c r="O262" i="1"/>
  <c r="O318" i="1"/>
  <c r="O254" i="1"/>
  <c r="O190" i="1"/>
  <c r="O94" i="1"/>
  <c r="O342" i="1"/>
  <c r="O310" i="1"/>
  <c r="O278" i="1"/>
  <c r="Q278" i="1" s="1"/>
  <c r="B280" i="3" s="1"/>
  <c r="O246" i="1"/>
  <c r="O214" i="1"/>
  <c r="O182" i="1"/>
  <c r="O150" i="1"/>
  <c r="Q150" i="1" s="1"/>
  <c r="B152" i="3" s="1"/>
  <c r="O118" i="1"/>
  <c r="O86" i="1"/>
  <c r="O54" i="1"/>
  <c r="O286" i="1"/>
  <c r="O222" i="1"/>
  <c r="O158" i="1"/>
  <c r="O126" i="1"/>
  <c r="O62" i="1"/>
  <c r="P38" i="1"/>
  <c r="O334" i="1"/>
  <c r="O302" i="1"/>
  <c r="O270" i="1"/>
  <c r="O238" i="1"/>
  <c r="O206" i="1"/>
  <c r="O174" i="1"/>
  <c r="O142" i="1"/>
  <c r="O110" i="1"/>
  <c r="O78" i="1"/>
  <c r="O46" i="1"/>
  <c r="P346" i="1"/>
  <c r="P338" i="1"/>
  <c r="Q338" i="1" s="1"/>
  <c r="B340" i="3" s="1"/>
  <c r="P330" i="1"/>
  <c r="P322" i="1"/>
  <c r="P314" i="1"/>
  <c r="P306" i="1"/>
  <c r="Q306" i="1" s="1"/>
  <c r="B308" i="3" s="1"/>
  <c r="P298" i="1"/>
  <c r="P290" i="1"/>
  <c r="P282" i="1"/>
  <c r="P274" i="1"/>
  <c r="Q274" i="1" s="1"/>
  <c r="B276" i="3" s="1"/>
  <c r="P266" i="1"/>
  <c r="P258" i="1"/>
  <c r="P250" i="1"/>
  <c r="P242" i="1"/>
  <c r="Q242" i="1" s="1"/>
  <c r="B244" i="3" s="1"/>
  <c r="P234" i="1"/>
  <c r="P226" i="1"/>
  <c r="P218" i="1"/>
  <c r="P210" i="1"/>
  <c r="Q210" i="1" s="1"/>
  <c r="B212" i="3" s="1"/>
  <c r="P202" i="1"/>
  <c r="P194" i="1"/>
  <c r="P186" i="1"/>
  <c r="P178" i="1"/>
  <c r="Q178" i="1" s="1"/>
  <c r="B180" i="3" s="1"/>
  <c r="P170" i="1"/>
  <c r="P162" i="1"/>
  <c r="P154" i="1"/>
  <c r="P146" i="1"/>
  <c r="Q146" i="1" s="1"/>
  <c r="B148" i="3" s="1"/>
  <c r="P138" i="1"/>
  <c r="P130" i="1"/>
  <c r="P122" i="1"/>
  <c r="P114" i="1"/>
  <c r="Q114" i="1" s="1"/>
  <c r="B116" i="3" s="1"/>
  <c r="P106" i="1"/>
  <c r="P98" i="1"/>
  <c r="P90" i="1"/>
  <c r="P82" i="1"/>
  <c r="Q82" i="1" s="1"/>
  <c r="B84" i="3" s="1"/>
  <c r="P74" i="1"/>
  <c r="P66" i="1"/>
  <c r="P58" i="1"/>
  <c r="P50" i="1"/>
  <c r="Q50" i="1" s="1"/>
  <c r="B52" i="3" s="1"/>
  <c r="P42" i="1"/>
  <c r="O339" i="1"/>
  <c r="Q339" i="1" s="1"/>
  <c r="B341" i="3" s="1"/>
  <c r="O283" i="1"/>
  <c r="P327" i="1"/>
  <c r="Q327" i="1" s="1"/>
  <c r="B329" i="3" s="1"/>
  <c r="O243" i="1"/>
  <c r="O307" i="1"/>
  <c r="Q307" i="1" s="1"/>
  <c r="B309" i="3" s="1"/>
  <c r="P263" i="1"/>
  <c r="O219" i="1"/>
  <c r="O251" i="1"/>
  <c r="Q251" i="1" s="1"/>
  <c r="B253" i="3" s="1"/>
  <c r="P231" i="1"/>
  <c r="O187" i="1"/>
  <c r="P343" i="1"/>
  <c r="O331" i="1"/>
  <c r="O227" i="1"/>
  <c r="P215" i="1"/>
  <c r="O131" i="1"/>
  <c r="Q131" i="1" s="1"/>
  <c r="B133" i="3" s="1"/>
  <c r="O315" i="1"/>
  <c r="Q315" i="1" s="1"/>
  <c r="B317" i="3" s="1"/>
  <c r="P295" i="1"/>
  <c r="O275" i="1"/>
  <c r="Q275" i="1" s="1"/>
  <c r="B277" i="3" s="1"/>
  <c r="O203" i="1"/>
  <c r="P143" i="1"/>
  <c r="P115" i="1"/>
  <c r="O291" i="1"/>
  <c r="P279" i="1"/>
  <c r="O267" i="1"/>
  <c r="Q267" i="1" s="1"/>
  <c r="B269" i="3" s="1"/>
  <c r="O211" i="1"/>
  <c r="Q211" i="1" s="1"/>
  <c r="B213" i="3" s="1"/>
  <c r="O199" i="1"/>
  <c r="O171" i="1"/>
  <c r="P91" i="1"/>
  <c r="O323" i="1"/>
  <c r="P311" i="1"/>
  <c r="O299" i="1"/>
  <c r="O259" i="1"/>
  <c r="P247" i="1"/>
  <c r="Q247" i="1" s="1"/>
  <c r="B249" i="3" s="1"/>
  <c r="O235" i="1"/>
  <c r="Q235" i="1" s="1"/>
  <c r="B237" i="3" s="1"/>
  <c r="O195" i="1"/>
  <c r="Q195" i="1" s="1"/>
  <c r="B197" i="3" s="1"/>
  <c r="O175" i="1"/>
  <c r="O155" i="1"/>
  <c r="P335" i="1"/>
  <c r="Q335" i="1" s="1"/>
  <c r="B337" i="3" s="1"/>
  <c r="P319" i="1"/>
  <c r="P303" i="1"/>
  <c r="P287" i="1"/>
  <c r="P271" i="1"/>
  <c r="P255" i="1"/>
  <c r="Q255" i="1" s="1"/>
  <c r="B257" i="3" s="1"/>
  <c r="P239" i="1"/>
  <c r="P223" i="1"/>
  <c r="P207" i="1"/>
  <c r="Q207" i="1" s="1"/>
  <c r="B209" i="3" s="1"/>
  <c r="O191" i="1"/>
  <c r="O159" i="1"/>
  <c r="Q159" i="1" s="1"/>
  <c r="B161" i="3" s="1"/>
  <c r="P75" i="1"/>
  <c r="O179" i="1"/>
  <c r="O163" i="1"/>
  <c r="Q163" i="1" s="1"/>
  <c r="B165" i="3" s="1"/>
  <c r="P128" i="1"/>
  <c r="P67" i="1"/>
  <c r="O183" i="1"/>
  <c r="O167" i="1"/>
  <c r="Q167" i="1" s="1"/>
  <c r="B169" i="3" s="1"/>
  <c r="O107" i="1"/>
  <c r="Q107" i="1" s="1"/>
  <c r="B109" i="3" s="1"/>
  <c r="P151" i="1"/>
  <c r="Q151" i="1" s="1"/>
  <c r="B153" i="3" s="1"/>
  <c r="P139" i="1"/>
  <c r="Q139" i="1" s="1"/>
  <c r="B141" i="3" s="1"/>
  <c r="O123" i="1"/>
  <c r="Q123" i="1" s="1"/>
  <c r="B125" i="3" s="1"/>
  <c r="P99" i="1"/>
  <c r="O60" i="1"/>
  <c r="P147" i="1"/>
  <c r="O59" i="1"/>
  <c r="P51" i="1"/>
  <c r="P164" i="1"/>
  <c r="O108" i="1"/>
  <c r="P212" i="1"/>
  <c r="O83" i="1"/>
  <c r="P220" i="1"/>
  <c r="Q220" i="1" s="1"/>
  <c r="B222" i="3" s="1"/>
  <c r="P244" i="1"/>
  <c r="O152" i="1"/>
  <c r="O120" i="1"/>
  <c r="Q120" i="1" s="1"/>
  <c r="B122" i="3" s="1"/>
  <c r="P68" i="1"/>
  <c r="P43" i="1"/>
  <c r="O312" i="1"/>
  <c r="O288" i="1"/>
  <c r="O188" i="1"/>
  <c r="P124" i="1"/>
  <c r="O116" i="1"/>
  <c r="P92" i="1"/>
  <c r="P252" i="1"/>
  <c r="O192" i="1"/>
  <c r="O144" i="1"/>
  <c r="O96" i="1"/>
  <c r="P72" i="1"/>
  <c r="P340" i="1"/>
  <c r="P272" i="1"/>
  <c r="O328" i="1"/>
  <c r="P260" i="1"/>
  <c r="P228" i="1"/>
  <c r="O200" i="1"/>
  <c r="P172" i="1"/>
  <c r="P137" i="1"/>
  <c r="O84" i="1"/>
  <c r="O48" i="1"/>
  <c r="O336" i="1"/>
  <c r="O300" i="1"/>
  <c r="P236" i="1"/>
  <c r="P204" i="1"/>
  <c r="O180" i="1"/>
  <c r="O113" i="1"/>
  <c r="O189" i="1"/>
  <c r="O85" i="1"/>
  <c r="P45" i="1"/>
  <c r="P333" i="1"/>
  <c r="O325" i="1"/>
  <c r="O281" i="1"/>
  <c r="P201" i="1"/>
  <c r="O341" i="1"/>
  <c r="O332" i="1"/>
  <c r="O324" i="1"/>
  <c r="P297" i="1"/>
  <c r="P277" i="1"/>
  <c r="O344" i="1"/>
  <c r="O320" i="1"/>
  <c r="O296" i="1"/>
  <c r="O284" i="1"/>
  <c r="O268" i="1"/>
  <c r="O264" i="1"/>
  <c r="O256" i="1"/>
  <c r="O248" i="1"/>
  <c r="O240" i="1"/>
  <c r="O232" i="1"/>
  <c r="O224" i="1"/>
  <c r="O216" i="1"/>
  <c r="O208" i="1"/>
  <c r="O168" i="1"/>
  <c r="O160" i="1"/>
  <c r="O140" i="1"/>
  <c r="O132" i="1"/>
  <c r="O112" i="1"/>
  <c r="O88" i="1"/>
  <c r="O76" i="1"/>
  <c r="O64" i="1"/>
  <c r="O36" i="1"/>
  <c r="O24" i="1"/>
  <c r="P316" i="1"/>
  <c r="P308" i="1"/>
  <c r="P304" i="1"/>
  <c r="P292" i="1"/>
  <c r="P280" i="1"/>
  <c r="P276" i="1"/>
  <c r="P196" i="1"/>
  <c r="P184" i="1"/>
  <c r="P176" i="1"/>
  <c r="P156" i="1"/>
  <c r="P148" i="1"/>
  <c r="P136" i="1"/>
  <c r="P104" i="1"/>
  <c r="P100" i="1"/>
  <c r="P80" i="1"/>
  <c r="P56" i="1"/>
  <c r="P52" i="1"/>
  <c r="P44" i="1"/>
  <c r="O249" i="1"/>
  <c r="P249" i="1"/>
  <c r="O233" i="1"/>
  <c r="P233" i="1"/>
  <c r="O181" i="1"/>
  <c r="P181" i="1"/>
  <c r="P177" i="1"/>
  <c r="O177" i="1"/>
  <c r="O165" i="1"/>
  <c r="P165" i="1"/>
  <c r="P145" i="1"/>
  <c r="O145" i="1"/>
  <c r="P105" i="1"/>
  <c r="O105" i="1"/>
  <c r="P93" i="1"/>
  <c r="O93" i="1"/>
  <c r="O337" i="1"/>
  <c r="O329" i="1"/>
  <c r="P185" i="1"/>
  <c r="O173" i="1"/>
  <c r="P89" i="1"/>
  <c r="O81" i="1"/>
  <c r="O53" i="1"/>
  <c r="P37" i="1"/>
  <c r="P293" i="1"/>
  <c r="O293" i="1"/>
  <c r="P289" i="1"/>
  <c r="O289" i="1"/>
  <c r="O269" i="1"/>
  <c r="P269" i="1"/>
  <c r="O241" i="1"/>
  <c r="P241" i="1"/>
  <c r="P161" i="1"/>
  <c r="O161" i="1"/>
  <c r="O97" i="1"/>
  <c r="P97" i="1"/>
  <c r="P73" i="1"/>
  <c r="O73" i="1"/>
  <c r="O65" i="1"/>
  <c r="P65" i="1"/>
  <c r="P41" i="1"/>
  <c r="O41" i="1"/>
  <c r="P345" i="1"/>
  <c r="P321" i="1"/>
  <c r="P313" i="1"/>
  <c r="P309" i="1"/>
  <c r="O301" i="1"/>
  <c r="P261" i="1"/>
  <c r="P153" i="1"/>
  <c r="O141" i="1"/>
  <c r="P125" i="1"/>
  <c r="O117" i="1"/>
  <c r="P77" i="1"/>
  <c r="O257" i="1"/>
  <c r="P257" i="1"/>
  <c r="O225" i="1"/>
  <c r="P225" i="1"/>
  <c r="O217" i="1"/>
  <c r="P217" i="1"/>
  <c r="O209" i="1"/>
  <c r="P209" i="1"/>
  <c r="O197" i="1"/>
  <c r="P197" i="1"/>
  <c r="P193" i="1"/>
  <c r="O193" i="1"/>
  <c r="O149" i="1"/>
  <c r="P149" i="1"/>
  <c r="P129" i="1"/>
  <c r="O129" i="1"/>
  <c r="O101" i="1"/>
  <c r="P101" i="1"/>
  <c r="O69" i="1"/>
  <c r="P69" i="1"/>
  <c r="P61" i="1"/>
  <c r="O61" i="1"/>
  <c r="O265" i="1"/>
  <c r="P169" i="1"/>
  <c r="O157" i="1"/>
  <c r="P133" i="1"/>
  <c r="P109" i="1"/>
  <c r="P57" i="1"/>
  <c r="O49" i="1"/>
  <c r="P317" i="1"/>
  <c r="P305" i="1"/>
  <c r="P285" i="1"/>
  <c r="P273" i="1"/>
  <c r="P245" i="1"/>
  <c r="O245" i="1"/>
  <c r="P229" i="1"/>
  <c r="O229" i="1"/>
  <c r="P213" i="1"/>
  <c r="O213" i="1"/>
  <c r="P253" i="1"/>
  <c r="O253" i="1"/>
  <c r="P237" i="1"/>
  <c r="O237" i="1"/>
  <c r="P221" i="1"/>
  <c r="O221" i="1"/>
  <c r="P205" i="1"/>
  <c r="O205" i="1"/>
  <c r="P135" i="1"/>
  <c r="O135" i="1"/>
  <c r="O29" i="1"/>
  <c r="P111" i="1"/>
  <c r="O111" i="1"/>
  <c r="P103" i="1"/>
  <c r="O103" i="1"/>
  <c r="P95" i="1"/>
  <c r="O95" i="1"/>
  <c r="P87" i="1"/>
  <c r="O87" i="1"/>
  <c r="P79" i="1"/>
  <c r="O79" i="1"/>
  <c r="P71" i="1"/>
  <c r="O71" i="1"/>
  <c r="P63" i="1"/>
  <c r="O63" i="1"/>
  <c r="P55" i="1"/>
  <c r="O55" i="1"/>
  <c r="P47" i="1"/>
  <c r="O47" i="1"/>
  <c r="P39" i="1"/>
  <c r="O39" i="1"/>
  <c r="P127" i="1"/>
  <c r="O127" i="1"/>
  <c r="O121" i="1"/>
  <c r="P119" i="1"/>
  <c r="O119" i="1"/>
  <c r="P21" i="1"/>
  <c r="O33" i="1"/>
  <c r="O25" i="1"/>
  <c r="P17" i="1"/>
  <c r="P19" i="1"/>
  <c r="O27" i="1"/>
  <c r="O23" i="1"/>
  <c r="O15" i="1"/>
  <c r="O26" i="1"/>
  <c r="O14" i="1"/>
  <c r="O31" i="1"/>
  <c r="O28" i="1"/>
  <c r="P32" i="1"/>
  <c r="O13" i="1"/>
  <c r="O30" i="1"/>
  <c r="O22" i="1"/>
  <c r="O20" i="1"/>
  <c r="O18" i="1"/>
  <c r="O16" i="1"/>
  <c r="B222" i="2" l="1"/>
  <c r="B153" i="2"/>
  <c r="B249" i="2"/>
  <c r="B213" i="2"/>
  <c r="B309" i="2"/>
  <c r="B341" i="2"/>
  <c r="B122" i="2"/>
  <c r="B109" i="2"/>
  <c r="B161" i="2"/>
  <c r="B269" i="2"/>
  <c r="B317" i="2"/>
  <c r="B253" i="2"/>
  <c r="B42" i="2"/>
  <c r="B125" i="2"/>
  <c r="B169" i="2"/>
  <c r="B165" i="2"/>
  <c r="B257" i="2"/>
  <c r="B197" i="2"/>
  <c r="B133" i="2"/>
  <c r="B329" i="2"/>
  <c r="B52" i="2"/>
  <c r="B84" i="2"/>
  <c r="B116" i="2"/>
  <c r="B148" i="2"/>
  <c r="B180" i="2"/>
  <c r="B212" i="2"/>
  <c r="B244" i="2"/>
  <c r="B276" i="2"/>
  <c r="B308" i="2"/>
  <c r="B340" i="2"/>
  <c r="B37" i="2"/>
  <c r="B141" i="2"/>
  <c r="B209" i="2"/>
  <c r="B337" i="2"/>
  <c r="B237" i="2"/>
  <c r="B277" i="2"/>
  <c r="B152" i="2"/>
  <c r="B280" i="2"/>
  <c r="B104" i="2"/>
  <c r="B296" i="2"/>
  <c r="Q333" i="1"/>
  <c r="B335" i="3" s="1"/>
  <c r="Q300" i="1"/>
  <c r="B302" i="3" s="1"/>
  <c r="Q68" i="1"/>
  <c r="B70" i="3" s="1"/>
  <c r="Q214" i="1"/>
  <c r="B216" i="3" s="1"/>
  <c r="Q15" i="1"/>
  <c r="B17" i="3" s="1"/>
  <c r="Q96" i="1"/>
  <c r="B98" i="3" s="1"/>
  <c r="Q158" i="1"/>
  <c r="B160" i="3" s="1"/>
  <c r="Q72" i="1"/>
  <c r="B74" i="3" s="1"/>
  <c r="Q288" i="1"/>
  <c r="B290" i="3" s="1"/>
  <c r="Q133" i="1"/>
  <c r="B135" i="3" s="1"/>
  <c r="Q345" i="1"/>
  <c r="B347" i="3" s="1"/>
  <c r="Q52" i="1"/>
  <c r="B54" i="3" s="1"/>
  <c r="Q104" i="1"/>
  <c r="B106" i="3" s="1"/>
  <c r="Q113" i="1"/>
  <c r="B115" i="3" s="1"/>
  <c r="Q94" i="1"/>
  <c r="B96" i="3" s="1"/>
  <c r="Q296" i="1"/>
  <c r="B298" i="3" s="1"/>
  <c r="Q317" i="1"/>
  <c r="B319" i="3" s="1"/>
  <c r="Q301" i="1"/>
  <c r="B303" i="3" s="1"/>
  <c r="Q53" i="1"/>
  <c r="B55" i="3" s="1"/>
  <c r="Q285" i="1"/>
  <c r="B287" i="3" s="1"/>
  <c r="Q77" i="1"/>
  <c r="B79" i="3" s="1"/>
  <c r="Q153" i="1"/>
  <c r="B155" i="3" s="1"/>
  <c r="Q64" i="1"/>
  <c r="B66" i="3" s="1"/>
  <c r="Q132" i="1"/>
  <c r="B134" i="3" s="1"/>
  <c r="Q344" i="1"/>
  <c r="B346" i="3" s="1"/>
  <c r="Q34" i="1"/>
  <c r="B36" i="3" s="1"/>
  <c r="Q112" i="1"/>
  <c r="B114" i="3" s="1"/>
  <c r="Q201" i="1"/>
  <c r="B203" i="3" s="1"/>
  <c r="Q17" i="1"/>
  <c r="B19" i="3" s="1"/>
  <c r="Q48" i="1"/>
  <c r="B50" i="3" s="1"/>
  <c r="Q92" i="1"/>
  <c r="B94" i="3" s="1"/>
  <c r="Q140" i="1"/>
  <c r="B142" i="3" s="1"/>
  <c r="Q277" i="1"/>
  <c r="B279" i="3" s="1"/>
  <c r="Q200" i="1"/>
  <c r="B202" i="3" s="1"/>
  <c r="Q25" i="1"/>
  <c r="B27" i="3" s="1"/>
  <c r="Q309" i="1"/>
  <c r="B311" i="3" s="1"/>
  <c r="Q44" i="1"/>
  <c r="B46" i="3" s="1"/>
  <c r="Q156" i="1"/>
  <c r="B158" i="3" s="1"/>
  <c r="Q45" i="1"/>
  <c r="B47" i="3" s="1"/>
  <c r="Q252" i="1"/>
  <c r="B254" i="3" s="1"/>
  <c r="Q188" i="1"/>
  <c r="B190" i="3" s="1"/>
  <c r="Q108" i="1"/>
  <c r="B110" i="3" s="1"/>
  <c r="Q147" i="1"/>
  <c r="B149" i="3" s="1"/>
  <c r="Q183" i="1"/>
  <c r="B185" i="3" s="1"/>
  <c r="Q179" i="1"/>
  <c r="B181" i="3" s="1"/>
  <c r="Q311" i="1"/>
  <c r="B313" i="3" s="1"/>
  <c r="Q215" i="1"/>
  <c r="B217" i="3" s="1"/>
  <c r="Q263" i="1"/>
  <c r="B265" i="3" s="1"/>
  <c r="Q58" i="1"/>
  <c r="B60" i="3" s="1"/>
  <c r="Q90" i="1"/>
  <c r="B92" i="3" s="1"/>
  <c r="Q122" i="1"/>
  <c r="B124" i="3" s="1"/>
  <c r="Q154" i="1"/>
  <c r="B156" i="3" s="1"/>
  <c r="Q186" i="1"/>
  <c r="B188" i="3" s="1"/>
  <c r="Q218" i="1"/>
  <c r="B220" i="3" s="1"/>
  <c r="Q250" i="1"/>
  <c r="B252" i="3" s="1"/>
  <c r="Q282" i="1"/>
  <c r="B284" i="3" s="1"/>
  <c r="Q314" i="1"/>
  <c r="B316" i="3" s="1"/>
  <c r="Q346" i="1"/>
  <c r="B348" i="3" s="1"/>
  <c r="Q166" i="1"/>
  <c r="B168" i="3" s="1"/>
  <c r="Q182" i="1"/>
  <c r="B184" i="3" s="1"/>
  <c r="Q230" i="1"/>
  <c r="B232" i="3" s="1"/>
  <c r="Q246" i="1"/>
  <c r="B248" i="3" s="1"/>
  <c r="Q262" i="1"/>
  <c r="B264" i="3" s="1"/>
  <c r="Q342" i="1"/>
  <c r="B344" i="3" s="1"/>
  <c r="Q27" i="1"/>
  <c r="B29" i="3" s="1"/>
  <c r="Q109" i="1"/>
  <c r="B111" i="3" s="1"/>
  <c r="Q265" i="1"/>
  <c r="B267" i="3" s="1"/>
  <c r="Q184" i="1"/>
  <c r="B186" i="3" s="1"/>
  <c r="Q280" i="1"/>
  <c r="B282" i="3" s="1"/>
  <c r="Q316" i="1"/>
  <c r="B318" i="3" s="1"/>
  <c r="Q76" i="1"/>
  <c r="B78" i="3" s="1"/>
  <c r="Q216" i="1"/>
  <c r="B218" i="3" s="1"/>
  <c r="Q248" i="1"/>
  <c r="B250" i="3" s="1"/>
  <c r="Q284" i="1"/>
  <c r="B286" i="3" s="1"/>
  <c r="Q325" i="1"/>
  <c r="B327" i="3" s="1"/>
  <c r="Q312" i="1"/>
  <c r="B314" i="3" s="1"/>
  <c r="Q152" i="1"/>
  <c r="B154" i="3" s="1"/>
  <c r="Q99" i="1"/>
  <c r="B101" i="3" s="1"/>
  <c r="Q91" i="1"/>
  <c r="B93" i="3" s="1"/>
  <c r="Q243" i="1"/>
  <c r="B245" i="3" s="1"/>
  <c r="Q42" i="1"/>
  <c r="B44" i="3" s="1"/>
  <c r="Q74" i="1"/>
  <c r="B76" i="3" s="1"/>
  <c r="Q106" i="1"/>
  <c r="B108" i="3" s="1"/>
  <c r="Q138" i="1"/>
  <c r="B140" i="3" s="1"/>
  <c r="Q170" i="1"/>
  <c r="B172" i="3" s="1"/>
  <c r="Q202" i="1"/>
  <c r="B204" i="3" s="1"/>
  <c r="Q234" i="1"/>
  <c r="B236" i="3" s="1"/>
  <c r="Q266" i="1"/>
  <c r="B268" i="3" s="1"/>
  <c r="Q298" i="1"/>
  <c r="B300" i="3" s="1"/>
  <c r="Q330" i="1"/>
  <c r="B332" i="3" s="1"/>
  <c r="Q13" i="1"/>
  <c r="B15" i="3" s="1"/>
  <c r="Q32" i="1"/>
  <c r="B34" i="3" s="1"/>
  <c r="Q26" i="1"/>
  <c r="B28" i="3" s="1"/>
  <c r="Q125" i="1"/>
  <c r="B127" i="3" s="1"/>
  <c r="Q185" i="1"/>
  <c r="B187" i="3" s="1"/>
  <c r="Q341" i="1"/>
  <c r="B343" i="3" s="1"/>
  <c r="Q59" i="1"/>
  <c r="B61" i="3" s="1"/>
  <c r="Q279" i="1"/>
  <c r="B281" i="3" s="1"/>
  <c r="Q343" i="1"/>
  <c r="B345" i="3" s="1"/>
  <c r="Q57" i="1"/>
  <c r="B59" i="3" s="1"/>
  <c r="Q89" i="1"/>
  <c r="B91" i="3" s="1"/>
  <c r="Q337" i="1"/>
  <c r="B339" i="3" s="1"/>
  <c r="Q176" i="1"/>
  <c r="B178" i="3" s="1"/>
  <c r="Q276" i="1"/>
  <c r="B278" i="3" s="1"/>
  <c r="Q308" i="1"/>
  <c r="B310" i="3" s="1"/>
  <c r="Q208" i="1"/>
  <c r="B210" i="3" s="1"/>
  <c r="Q240" i="1"/>
  <c r="B242" i="3" s="1"/>
  <c r="Q121" i="1"/>
  <c r="B123" i="3" s="1"/>
  <c r="Q22" i="1"/>
  <c r="B24" i="3" s="1"/>
  <c r="Q23" i="1"/>
  <c r="B25" i="3" s="1"/>
  <c r="Q148" i="1"/>
  <c r="B150" i="3" s="1"/>
  <c r="Q88" i="1"/>
  <c r="B90" i="3" s="1"/>
  <c r="Q281" i="1"/>
  <c r="B283" i="3" s="1"/>
  <c r="Q340" i="1"/>
  <c r="B342" i="3" s="1"/>
  <c r="Q83" i="1"/>
  <c r="B85" i="3" s="1"/>
  <c r="Q51" i="1"/>
  <c r="B53" i="3" s="1"/>
  <c r="Q128" i="1"/>
  <c r="B130" i="3" s="1"/>
  <c r="Q239" i="1"/>
  <c r="B241" i="3" s="1"/>
  <c r="Q303" i="1"/>
  <c r="B305" i="3" s="1"/>
  <c r="Q175" i="1"/>
  <c r="B177" i="3" s="1"/>
  <c r="Q259" i="1"/>
  <c r="B261" i="3" s="1"/>
  <c r="Q143" i="1"/>
  <c r="B145" i="3" s="1"/>
  <c r="Q331" i="1"/>
  <c r="B333" i="3" s="1"/>
  <c r="Q86" i="1"/>
  <c r="B88" i="3" s="1"/>
  <c r="Q326" i="1"/>
  <c r="B328" i="3" s="1"/>
  <c r="Q78" i="1"/>
  <c r="B80" i="3" s="1"/>
  <c r="Q110" i="1"/>
  <c r="B112" i="3" s="1"/>
  <c r="Q174" i="1"/>
  <c r="B176" i="3" s="1"/>
  <c r="Q206" i="1"/>
  <c r="B208" i="3" s="1"/>
  <c r="Q222" i="1"/>
  <c r="B224" i="3" s="1"/>
  <c r="Q238" i="1"/>
  <c r="B240" i="3" s="1"/>
  <c r="Q198" i="1"/>
  <c r="B200" i="3" s="1"/>
  <c r="Q318" i="1"/>
  <c r="B320" i="3" s="1"/>
  <c r="Q334" i="1"/>
  <c r="B336" i="3" s="1"/>
  <c r="Q305" i="1"/>
  <c r="B307" i="3" s="1"/>
  <c r="Q141" i="1"/>
  <c r="B143" i="3" s="1"/>
  <c r="Q100" i="1"/>
  <c r="B102" i="3" s="1"/>
  <c r="Q304" i="1"/>
  <c r="B306" i="3" s="1"/>
  <c r="Q36" i="1"/>
  <c r="B38" i="3" s="1"/>
  <c r="Q43" i="1"/>
  <c r="B45" i="3" s="1"/>
  <c r="Q244" i="1"/>
  <c r="B246" i="3" s="1"/>
  <c r="Q212" i="1"/>
  <c r="B214" i="3" s="1"/>
  <c r="Q299" i="1"/>
  <c r="B301" i="3" s="1"/>
  <c r="Q171" i="1"/>
  <c r="B173" i="3" s="1"/>
  <c r="Q203" i="1"/>
  <c r="B205" i="3" s="1"/>
  <c r="Q38" i="1"/>
  <c r="B40" i="3" s="1"/>
  <c r="Q118" i="1"/>
  <c r="B120" i="3" s="1"/>
  <c r="Q134" i="1"/>
  <c r="B136" i="3" s="1"/>
  <c r="Q70" i="1"/>
  <c r="B72" i="3" s="1"/>
  <c r="Q28" i="1"/>
  <c r="B30" i="3" s="1"/>
  <c r="Q21" i="1"/>
  <c r="B23" i="3" s="1"/>
  <c r="Q261" i="1"/>
  <c r="B263" i="3" s="1"/>
  <c r="Q321" i="1"/>
  <c r="B323" i="3" s="1"/>
  <c r="Q37" i="1"/>
  <c r="B39" i="3" s="1"/>
  <c r="Q173" i="1"/>
  <c r="B175" i="3" s="1"/>
  <c r="Q56" i="1"/>
  <c r="B58" i="3" s="1"/>
  <c r="Q180" i="1"/>
  <c r="B182" i="3" s="1"/>
  <c r="Q336" i="1"/>
  <c r="B338" i="3" s="1"/>
  <c r="Q272" i="1"/>
  <c r="B274" i="3" s="1"/>
  <c r="Q144" i="1"/>
  <c r="B146" i="3" s="1"/>
  <c r="Q54" i="1"/>
  <c r="B56" i="3" s="1"/>
  <c r="Q310" i="1"/>
  <c r="B312" i="3" s="1"/>
  <c r="Q16" i="1"/>
  <c r="B18" i="3" s="1"/>
  <c r="Q31" i="1"/>
  <c r="B33" i="3" s="1"/>
  <c r="Q157" i="1"/>
  <c r="B159" i="3" s="1"/>
  <c r="Q81" i="1"/>
  <c r="B83" i="3" s="1"/>
  <c r="Q160" i="1"/>
  <c r="B162" i="3" s="1"/>
  <c r="Q256" i="1"/>
  <c r="B258" i="3" s="1"/>
  <c r="Q84" i="1"/>
  <c r="B86" i="3" s="1"/>
  <c r="Q228" i="1"/>
  <c r="B230" i="3" s="1"/>
  <c r="Q116" i="1"/>
  <c r="B118" i="3" s="1"/>
  <c r="Q219" i="1"/>
  <c r="B221" i="3" s="1"/>
  <c r="Q18" i="1"/>
  <c r="B20" i="3" s="1"/>
  <c r="Q14" i="1"/>
  <c r="B16" i="3" s="1"/>
  <c r="Q273" i="1"/>
  <c r="B275" i="3" s="1"/>
  <c r="Q169" i="1"/>
  <c r="B171" i="3" s="1"/>
  <c r="Q313" i="1"/>
  <c r="B315" i="3" s="1"/>
  <c r="Q80" i="1"/>
  <c r="B82" i="3" s="1"/>
  <c r="Q196" i="1"/>
  <c r="B198" i="3" s="1"/>
  <c r="Q168" i="1"/>
  <c r="B170" i="3" s="1"/>
  <c r="Q232" i="1"/>
  <c r="B234" i="3" s="1"/>
  <c r="Q264" i="1"/>
  <c r="B266" i="3" s="1"/>
  <c r="Q324" i="1"/>
  <c r="B326" i="3" s="1"/>
  <c r="Q85" i="1"/>
  <c r="B87" i="3" s="1"/>
  <c r="Q204" i="1"/>
  <c r="B206" i="3" s="1"/>
  <c r="Q172" i="1"/>
  <c r="B174" i="3" s="1"/>
  <c r="Q260" i="1"/>
  <c r="B262" i="3" s="1"/>
  <c r="Q124" i="1"/>
  <c r="B126" i="3" s="1"/>
  <c r="Q271" i="1"/>
  <c r="B273" i="3" s="1"/>
  <c r="Q199" i="1"/>
  <c r="B201" i="3" s="1"/>
  <c r="Q291" i="1"/>
  <c r="B293" i="3" s="1"/>
  <c r="Q187" i="1"/>
  <c r="B189" i="3" s="1"/>
  <c r="Q283" i="1"/>
  <c r="B285" i="3" s="1"/>
  <c r="Q142" i="1"/>
  <c r="B144" i="3" s="1"/>
  <c r="Q270" i="1"/>
  <c r="B272" i="3" s="1"/>
  <c r="Q62" i="1"/>
  <c r="B64" i="3" s="1"/>
  <c r="Q286" i="1"/>
  <c r="B288" i="3" s="1"/>
  <c r="Q190" i="1"/>
  <c r="B192" i="3" s="1"/>
  <c r="Q30" i="1"/>
  <c r="B32" i="3" s="1"/>
  <c r="Q29" i="1"/>
  <c r="B31" i="3" s="1"/>
  <c r="Q49" i="1"/>
  <c r="B51" i="3" s="1"/>
  <c r="Q329" i="1"/>
  <c r="B331" i="3" s="1"/>
  <c r="Q136" i="1"/>
  <c r="B138" i="3" s="1"/>
  <c r="Q224" i="1"/>
  <c r="B226" i="3" s="1"/>
  <c r="Q297" i="1"/>
  <c r="B299" i="3" s="1"/>
  <c r="Q191" i="1"/>
  <c r="B193" i="3" s="1"/>
  <c r="Q319" i="1"/>
  <c r="B321" i="3" s="1"/>
  <c r="Q20" i="1"/>
  <c r="B22" i="3" s="1"/>
  <c r="Q19" i="1"/>
  <c r="B21" i="3" s="1"/>
  <c r="Q33" i="1"/>
  <c r="B35" i="3" s="1"/>
  <c r="Q117" i="1"/>
  <c r="B119" i="3" s="1"/>
  <c r="Q292" i="1"/>
  <c r="B294" i="3" s="1"/>
  <c r="Q24" i="1"/>
  <c r="B26" i="3" s="1"/>
  <c r="Q268" i="1"/>
  <c r="B270" i="3" s="1"/>
  <c r="Q320" i="1"/>
  <c r="B322" i="3" s="1"/>
  <c r="Q332" i="1"/>
  <c r="B334" i="3" s="1"/>
  <c r="Q189" i="1"/>
  <c r="B191" i="3" s="1"/>
  <c r="Q236" i="1"/>
  <c r="B238" i="3" s="1"/>
  <c r="Q137" i="1"/>
  <c r="B139" i="3" s="1"/>
  <c r="Q328" i="1"/>
  <c r="B330" i="3" s="1"/>
  <c r="Q192" i="1"/>
  <c r="B194" i="3" s="1"/>
  <c r="Q164" i="1"/>
  <c r="B166" i="3" s="1"/>
  <c r="Q60" i="1"/>
  <c r="B62" i="3" s="1"/>
  <c r="Q67" i="1"/>
  <c r="B69" i="3" s="1"/>
  <c r="Q75" i="1"/>
  <c r="B77" i="3" s="1"/>
  <c r="Q223" i="1"/>
  <c r="B225" i="3" s="1"/>
  <c r="Q287" i="1"/>
  <c r="B289" i="3" s="1"/>
  <c r="Q155" i="1"/>
  <c r="B157" i="3" s="1"/>
  <c r="Q323" i="1"/>
  <c r="B325" i="3" s="1"/>
  <c r="Q115" i="1"/>
  <c r="B117" i="3" s="1"/>
  <c r="Q295" i="1"/>
  <c r="B297" i="3" s="1"/>
  <c r="Q227" i="1"/>
  <c r="B229" i="3" s="1"/>
  <c r="Q231" i="1"/>
  <c r="B233" i="3" s="1"/>
  <c r="Q66" i="1"/>
  <c r="B68" i="3" s="1"/>
  <c r="Q98" i="1"/>
  <c r="B100" i="3" s="1"/>
  <c r="Q130" i="1"/>
  <c r="B132" i="3" s="1"/>
  <c r="Q162" i="1"/>
  <c r="B164" i="3" s="1"/>
  <c r="Q194" i="1"/>
  <c r="B196" i="3" s="1"/>
  <c r="Q226" i="1"/>
  <c r="B228" i="3" s="1"/>
  <c r="Q258" i="1"/>
  <c r="B260" i="3" s="1"/>
  <c r="Q290" i="1"/>
  <c r="B292" i="3" s="1"/>
  <c r="Q322" i="1"/>
  <c r="B324" i="3" s="1"/>
  <c r="Q46" i="1"/>
  <c r="B48" i="3" s="1"/>
  <c r="Q302" i="1"/>
  <c r="B304" i="3" s="1"/>
  <c r="Q126" i="1"/>
  <c r="B128" i="3" s="1"/>
  <c r="Q254" i="1"/>
  <c r="B256" i="3" s="1"/>
  <c r="Q233" i="1"/>
  <c r="B235" i="3" s="1"/>
  <c r="Q69" i="1"/>
  <c r="B71" i="3" s="1"/>
  <c r="Q129" i="1"/>
  <c r="B131" i="3" s="1"/>
  <c r="Q165" i="1"/>
  <c r="B167" i="3" s="1"/>
  <c r="Q181" i="1"/>
  <c r="B183" i="3" s="1"/>
  <c r="Q177" i="1"/>
  <c r="B179" i="3" s="1"/>
  <c r="Q249" i="1"/>
  <c r="B251" i="3" s="1"/>
  <c r="Q217" i="1"/>
  <c r="B219" i="3" s="1"/>
  <c r="Q41" i="1"/>
  <c r="B43" i="3" s="1"/>
  <c r="Q61" i="1"/>
  <c r="B63" i="3" s="1"/>
  <c r="Q149" i="1"/>
  <c r="B151" i="3" s="1"/>
  <c r="Q197" i="1"/>
  <c r="B199" i="3" s="1"/>
  <c r="Q257" i="1"/>
  <c r="B259" i="3" s="1"/>
  <c r="Q269" i="1"/>
  <c r="B271" i="3" s="1"/>
  <c r="Q193" i="1"/>
  <c r="B195" i="3" s="1"/>
  <c r="Q209" i="1"/>
  <c r="B211" i="3" s="1"/>
  <c r="Q225" i="1"/>
  <c r="B227" i="3" s="1"/>
  <c r="Q65" i="1"/>
  <c r="B67" i="3" s="1"/>
  <c r="Q161" i="1"/>
  <c r="B163" i="3" s="1"/>
  <c r="Q241" i="1"/>
  <c r="B243" i="3" s="1"/>
  <c r="Q63" i="1"/>
  <c r="B65" i="3" s="1"/>
  <c r="Q111" i="1"/>
  <c r="B113" i="3" s="1"/>
  <c r="Q101" i="1"/>
  <c r="B103" i="3" s="1"/>
  <c r="Q97" i="1"/>
  <c r="B99" i="3" s="1"/>
  <c r="Q289" i="1"/>
  <c r="B291" i="3" s="1"/>
  <c r="Q93" i="1"/>
  <c r="B95" i="3" s="1"/>
  <c r="Q145" i="1"/>
  <c r="B147" i="3" s="1"/>
  <c r="Q47" i="1"/>
  <c r="B49" i="3" s="1"/>
  <c r="Q79" i="1"/>
  <c r="B81" i="3" s="1"/>
  <c r="Q95" i="1"/>
  <c r="B97" i="3" s="1"/>
  <c r="Q73" i="1"/>
  <c r="B75" i="3" s="1"/>
  <c r="Q293" i="1"/>
  <c r="B295" i="3" s="1"/>
  <c r="Q105" i="1"/>
  <c r="B107" i="3" s="1"/>
  <c r="Q39" i="1"/>
  <c r="B41" i="3" s="1"/>
  <c r="Q71" i="1"/>
  <c r="B73" i="3" s="1"/>
  <c r="Q87" i="1"/>
  <c r="B89" i="3" s="1"/>
  <c r="Q127" i="1"/>
  <c r="B129" i="3" s="1"/>
  <c r="Q135" i="1"/>
  <c r="B137" i="3" s="1"/>
  <c r="Q221" i="1"/>
  <c r="B223" i="3" s="1"/>
  <c r="Q253" i="1"/>
  <c r="B255" i="3" s="1"/>
  <c r="Q213" i="1"/>
  <c r="B215" i="3" s="1"/>
  <c r="Q119" i="1"/>
  <c r="B121" i="3" s="1"/>
  <c r="Q205" i="1"/>
  <c r="B207" i="3" s="1"/>
  <c r="Q237" i="1"/>
  <c r="B239" i="3" s="1"/>
  <c r="Q245" i="1"/>
  <c r="B247" i="3" s="1"/>
  <c r="Q55" i="1"/>
  <c r="B57" i="3" s="1"/>
  <c r="Q103" i="1"/>
  <c r="B105" i="3" s="1"/>
  <c r="Q229" i="1"/>
  <c r="B231" i="3" s="1"/>
  <c r="B255" i="2" l="1"/>
  <c r="B99" i="2"/>
  <c r="B199" i="2"/>
  <c r="B324" i="2"/>
  <c r="B117" i="2"/>
  <c r="B238" i="2"/>
  <c r="B207" i="2"/>
  <c r="B75" i="2"/>
  <c r="B103" i="2"/>
  <c r="B151" i="2"/>
  <c r="B131" i="2"/>
  <c r="B164" i="2"/>
  <c r="B325" i="2"/>
  <c r="B191" i="2"/>
  <c r="B299" i="2"/>
  <c r="B288" i="2"/>
  <c r="B206" i="2"/>
  <c r="B121" i="2"/>
  <c r="B137" i="2"/>
  <c r="B97" i="2"/>
  <c r="B113" i="2"/>
  <c r="B271" i="2"/>
  <c r="B179" i="2"/>
  <c r="B304" i="2"/>
  <c r="B132" i="2"/>
  <c r="B157" i="2"/>
  <c r="B330" i="2"/>
  <c r="B334" i="2"/>
  <c r="B22" i="2"/>
  <c r="B226" i="2"/>
  <c r="B64" i="2"/>
  <c r="B126" i="2"/>
  <c r="B170" i="2"/>
  <c r="B171" i="2"/>
  <c r="B258" i="2"/>
  <c r="B146" i="2"/>
  <c r="B263" i="2"/>
  <c r="B173" i="2"/>
  <c r="B45" i="2"/>
  <c r="B200" i="2"/>
  <c r="B176" i="2"/>
  <c r="B88" i="2"/>
  <c r="B53" i="2"/>
  <c r="B90" i="2"/>
  <c r="B123" i="2"/>
  <c r="B278" i="2"/>
  <c r="B343" i="2"/>
  <c r="B34" i="2"/>
  <c r="B268" i="2"/>
  <c r="B140" i="2"/>
  <c r="B245" i="2"/>
  <c r="B314" i="2"/>
  <c r="B218" i="2"/>
  <c r="B344" i="2"/>
  <c r="B184" i="2"/>
  <c r="B284" i="2"/>
  <c r="B156" i="2"/>
  <c r="B265" i="2"/>
  <c r="B185" i="2"/>
  <c r="B254" i="2"/>
  <c r="B311" i="2"/>
  <c r="B142" i="2"/>
  <c r="B203" i="2"/>
  <c r="B134" i="2"/>
  <c r="B287" i="2"/>
  <c r="B298" i="2"/>
  <c r="B54" i="2"/>
  <c r="B74" i="2"/>
  <c r="B216" i="2"/>
  <c r="B247" i="2"/>
  <c r="B215" i="2"/>
  <c r="B129" i="2"/>
  <c r="B107" i="2"/>
  <c r="B81" i="2"/>
  <c r="B291" i="2"/>
  <c r="B65" i="2"/>
  <c r="B227" i="2"/>
  <c r="B259" i="2"/>
  <c r="B43" i="2"/>
  <c r="B183" i="2"/>
  <c r="B235" i="2"/>
  <c r="B48" i="2"/>
  <c r="B228" i="2"/>
  <c r="B100" i="2"/>
  <c r="B297" i="2"/>
  <c r="B289" i="2"/>
  <c r="B62" i="2"/>
  <c r="B139" i="2"/>
  <c r="B322" i="2"/>
  <c r="B119" i="2"/>
  <c r="B321" i="2"/>
  <c r="B138" i="2"/>
  <c r="B32" i="2"/>
  <c r="B272" i="2"/>
  <c r="B293" i="2"/>
  <c r="B262" i="2"/>
  <c r="B326" i="2"/>
  <c r="B198" i="2"/>
  <c r="B275" i="2"/>
  <c r="B118" i="2"/>
  <c r="B162" i="2"/>
  <c r="B18" i="2"/>
  <c r="B274" i="2"/>
  <c r="B175" i="2"/>
  <c r="B23" i="2"/>
  <c r="B120" i="2"/>
  <c r="B301" i="2"/>
  <c r="B38" i="2"/>
  <c r="B307" i="2"/>
  <c r="B240" i="2"/>
  <c r="B112" i="2"/>
  <c r="B333" i="2"/>
  <c r="B305" i="2"/>
  <c r="B85" i="2"/>
  <c r="B150" i="2"/>
  <c r="B242" i="2"/>
  <c r="B178" i="2"/>
  <c r="B345" i="2"/>
  <c r="B187" i="2"/>
  <c r="B15" i="2"/>
  <c r="G192" i="2" s="1"/>
  <c r="B236" i="2"/>
  <c r="B108" i="2"/>
  <c r="B93" i="2"/>
  <c r="B327" i="2"/>
  <c r="B78" i="2"/>
  <c r="B267" i="2"/>
  <c r="B264" i="2"/>
  <c r="B168" i="2"/>
  <c r="B252" i="2"/>
  <c r="B124" i="2"/>
  <c r="B217" i="2"/>
  <c r="B149" i="2"/>
  <c r="B47" i="2"/>
  <c r="B27" i="2"/>
  <c r="B94" i="2"/>
  <c r="B114" i="2"/>
  <c r="B66" i="2"/>
  <c r="B55" i="2"/>
  <c r="B96" i="2"/>
  <c r="B347" i="2"/>
  <c r="B160" i="2"/>
  <c r="B70" i="2"/>
  <c r="B231" i="2"/>
  <c r="B49" i="2"/>
  <c r="B219" i="2"/>
  <c r="B196" i="2"/>
  <c r="B166" i="2"/>
  <c r="B193" i="2"/>
  <c r="B331" i="2"/>
  <c r="B192" i="2"/>
  <c r="B144" i="2"/>
  <c r="B201" i="2"/>
  <c r="B174" i="2"/>
  <c r="B266" i="2"/>
  <c r="B82" i="2"/>
  <c r="B16" i="2"/>
  <c r="B230" i="2"/>
  <c r="B83" i="2"/>
  <c r="B312" i="2"/>
  <c r="B338" i="2"/>
  <c r="B39" i="2"/>
  <c r="B30" i="2"/>
  <c r="B40" i="2"/>
  <c r="B214" i="2"/>
  <c r="B306" i="2"/>
  <c r="B336" i="2"/>
  <c r="B224" i="2"/>
  <c r="B80" i="2"/>
  <c r="B145" i="2"/>
  <c r="B241" i="2"/>
  <c r="B342" i="2"/>
  <c r="B25" i="2"/>
  <c r="B210" i="2"/>
  <c r="B339" i="2"/>
  <c r="B281" i="2"/>
  <c r="B127" i="2"/>
  <c r="B332" i="2"/>
  <c r="B204" i="2"/>
  <c r="B76" i="2"/>
  <c r="B101" i="2"/>
  <c r="B286" i="2"/>
  <c r="B318" i="2"/>
  <c r="B111" i="2"/>
  <c r="B248" i="2"/>
  <c r="B348" i="2"/>
  <c r="B220" i="2"/>
  <c r="B92" i="2"/>
  <c r="B313" i="2"/>
  <c r="B110" i="2"/>
  <c r="B158" i="2"/>
  <c r="B202" i="2"/>
  <c r="B50" i="2"/>
  <c r="B36" i="2"/>
  <c r="B155" i="2"/>
  <c r="B303" i="2"/>
  <c r="B115" i="2"/>
  <c r="B135" i="2"/>
  <c r="B98" i="2"/>
  <c r="B302" i="2"/>
  <c r="B239" i="2"/>
  <c r="B295" i="2"/>
  <c r="B243" i="2"/>
  <c r="B167" i="2"/>
  <c r="B68" i="2"/>
  <c r="B270" i="2"/>
  <c r="B223" i="2"/>
  <c r="B163" i="2"/>
  <c r="B251" i="2"/>
  <c r="B292" i="2"/>
  <c r="B194" i="2"/>
  <c r="B21" i="2"/>
  <c r="B51" i="2"/>
  <c r="B273" i="2"/>
  <c r="B234" i="2"/>
  <c r="B315" i="2"/>
  <c r="B20" i="2"/>
  <c r="B86" i="2"/>
  <c r="B159" i="2"/>
  <c r="B56" i="2"/>
  <c r="B182" i="2"/>
  <c r="B323" i="2"/>
  <c r="B72" i="2"/>
  <c r="B205" i="2"/>
  <c r="B246" i="2"/>
  <c r="B102" i="2"/>
  <c r="B320" i="2"/>
  <c r="B208" i="2"/>
  <c r="B328" i="2"/>
  <c r="B261" i="2"/>
  <c r="B130" i="2"/>
  <c r="B283" i="2"/>
  <c r="B24" i="2"/>
  <c r="B310" i="2"/>
  <c r="B91" i="2"/>
  <c r="B61" i="2"/>
  <c r="B28" i="2"/>
  <c r="B300" i="2"/>
  <c r="B172" i="2"/>
  <c r="B44" i="2"/>
  <c r="B154" i="2"/>
  <c r="B250" i="2"/>
  <c r="B282" i="2"/>
  <c r="B29" i="2"/>
  <c r="B232" i="2"/>
  <c r="B316" i="2"/>
  <c r="B188" i="2"/>
  <c r="B60" i="2"/>
  <c r="B181" i="2"/>
  <c r="B190" i="2"/>
  <c r="B46" i="2"/>
  <c r="B279" i="2"/>
  <c r="B19" i="2"/>
  <c r="B346" i="2"/>
  <c r="B79" i="2"/>
  <c r="B319" i="2"/>
  <c r="B106" i="2"/>
  <c r="B290" i="2"/>
  <c r="B17" i="2"/>
  <c r="B335" i="2"/>
  <c r="B89" i="2"/>
  <c r="B211" i="2"/>
  <c r="B256" i="2"/>
  <c r="B225" i="2"/>
  <c r="B35" i="2"/>
  <c r="B105" i="2"/>
  <c r="B73" i="2"/>
  <c r="B147" i="2"/>
  <c r="B195" i="2"/>
  <c r="B128" i="2"/>
  <c r="B233" i="2"/>
  <c r="B77" i="2"/>
  <c r="B26" i="2"/>
  <c r="B285" i="2"/>
  <c r="B57" i="2"/>
  <c r="B41" i="2"/>
  <c r="B95" i="2"/>
  <c r="B67" i="2"/>
  <c r="B63" i="2"/>
  <c r="B71" i="2"/>
  <c r="B260" i="2"/>
  <c r="B229" i="2"/>
  <c r="B69" i="2"/>
  <c r="B294" i="2"/>
  <c r="B31" i="2"/>
  <c r="B189" i="2"/>
  <c r="B87" i="2"/>
  <c r="B221" i="2"/>
  <c r="B33" i="2"/>
  <c r="B58" i="2"/>
  <c r="B136" i="2"/>
  <c r="B143" i="2"/>
  <c r="B177" i="2"/>
  <c r="B59" i="2"/>
  <c r="B186" i="2"/>
  <c r="R8" i="1"/>
  <c r="R9" i="1"/>
  <c r="G221" i="2" l="1"/>
  <c r="G16" i="2"/>
  <c r="G116" i="2"/>
  <c r="G297" i="2"/>
  <c r="G145" i="2"/>
  <c r="Q27" i="2"/>
  <c r="G328" i="2"/>
  <c r="G247" i="2"/>
  <c r="G141" i="2"/>
  <c r="G96" i="2"/>
  <c r="G348" i="2"/>
  <c r="G281" i="2"/>
  <c r="G225" i="2"/>
  <c r="G185" i="2"/>
  <c r="G321" i="2"/>
  <c r="G285" i="2"/>
  <c r="G161" i="2"/>
  <c r="G78" i="2"/>
  <c r="Q17" i="2"/>
  <c r="R4" i="2"/>
  <c r="G345" i="2"/>
  <c r="G313" i="2"/>
  <c r="G276" i="2"/>
  <c r="G320" i="2"/>
  <c r="G236" i="2"/>
  <c r="G269" i="2"/>
  <c r="G291" i="2"/>
  <c r="G231" i="2"/>
  <c r="G227" i="2"/>
  <c r="G149" i="2"/>
  <c r="G170" i="2"/>
  <c r="G209" i="2"/>
  <c r="G167" i="2"/>
  <c r="G128" i="2"/>
  <c r="G71" i="2"/>
  <c r="G68" i="2"/>
  <c r="Q20" i="2"/>
  <c r="G26" i="2"/>
  <c r="G337" i="2"/>
  <c r="G302" i="2"/>
  <c r="G243" i="2"/>
  <c r="G312" i="2"/>
  <c r="G290" i="2"/>
  <c r="G253" i="2"/>
  <c r="G279" i="2"/>
  <c r="G214" i="2"/>
  <c r="G212" i="2"/>
  <c r="G182" i="2"/>
  <c r="G148" i="2"/>
  <c r="G201" i="2"/>
  <c r="G150" i="2"/>
  <c r="G146" i="2"/>
  <c r="G91" i="2"/>
  <c r="Q28" i="2"/>
  <c r="G20" i="2"/>
  <c r="Q16" i="2"/>
  <c r="G329" i="2"/>
  <c r="G257" i="2"/>
  <c r="G336" i="2"/>
  <c r="G306" i="2"/>
  <c r="G268" i="2"/>
  <c r="G237" i="2"/>
  <c r="G263" i="2"/>
  <c r="G241" i="2"/>
  <c r="G181" i="2"/>
  <c r="G163" i="2"/>
  <c r="G172" i="2"/>
  <c r="G193" i="2"/>
  <c r="G127" i="2"/>
  <c r="G114" i="2"/>
  <c r="G69" i="2"/>
  <c r="G23" i="2"/>
  <c r="T6" i="2"/>
  <c r="AD2" i="2" s="1"/>
  <c r="G24" i="2"/>
  <c r="G27" i="2"/>
  <c r="Q2" i="2"/>
  <c r="G19" i="2"/>
  <c r="G31" i="2"/>
  <c r="Q19" i="2"/>
  <c r="G28" i="2"/>
  <c r="Q23" i="2"/>
  <c r="G346" i="2"/>
  <c r="G343" i="2"/>
  <c r="G335" i="2"/>
  <c r="G327" i="2"/>
  <c r="G319" i="2"/>
  <c r="G311" i="2"/>
  <c r="G274" i="2"/>
  <c r="G235" i="2"/>
  <c r="G296" i="2"/>
  <c r="G275" i="2"/>
  <c r="G342" i="2"/>
  <c r="G334" i="2"/>
  <c r="G326" i="2"/>
  <c r="G318" i="2"/>
  <c r="G310" i="2"/>
  <c r="G299" i="2"/>
  <c r="G266" i="2"/>
  <c r="G301" i="2"/>
  <c r="G286" i="2"/>
  <c r="G267" i="2"/>
  <c r="G278" i="2"/>
  <c r="G262" i="2"/>
  <c r="G246" i="2"/>
  <c r="G230" i="2"/>
  <c r="G210" i="2"/>
  <c r="G289" i="2"/>
  <c r="G272" i="2"/>
  <c r="G256" i="2"/>
  <c r="G240" i="2"/>
  <c r="G224" i="2"/>
  <c r="G250" i="2"/>
  <c r="G234" i="2"/>
  <c r="G218" i="2"/>
  <c r="G220" i="2"/>
  <c r="G204" i="2"/>
  <c r="G176" i="2"/>
  <c r="G154" i="2"/>
  <c r="G206" i="2"/>
  <c r="G178" i="2"/>
  <c r="G156" i="2"/>
  <c r="G184" i="2"/>
  <c r="G165" i="2"/>
  <c r="G194" i="2"/>
  <c r="G169" i="2"/>
  <c r="G215" i="2"/>
  <c r="G207" i="2"/>
  <c r="G199" i="2"/>
  <c r="G191" i="2"/>
  <c r="G183" i="2"/>
  <c r="G166" i="2"/>
  <c r="G143" i="2"/>
  <c r="G119" i="2"/>
  <c r="G144" i="2"/>
  <c r="G120" i="2"/>
  <c r="G131" i="2"/>
  <c r="G140" i="2"/>
  <c r="G109" i="2"/>
  <c r="G89" i="2"/>
  <c r="G75" i="2"/>
  <c r="G108" i="2"/>
  <c r="G92" i="2"/>
  <c r="G49" i="2"/>
  <c r="G18" i="2"/>
  <c r="G21" i="2"/>
  <c r="Q22" i="2"/>
  <c r="G29" i="2"/>
  <c r="G15" i="2"/>
  <c r="G22" i="2"/>
  <c r="G17" i="2"/>
  <c r="Q18" i="2"/>
  <c r="G30" i="2"/>
  <c r="Q15" i="2"/>
  <c r="R15" i="2" s="1"/>
  <c r="G344" i="2"/>
  <c r="G341" i="2"/>
  <c r="G333" i="2"/>
  <c r="G325" i="2"/>
  <c r="G317" i="2"/>
  <c r="G309" i="2"/>
  <c r="G273" i="2"/>
  <c r="G305" i="2"/>
  <c r="G292" i="2"/>
  <c r="G260" i="2"/>
  <c r="G340" i="2"/>
  <c r="G332" i="2"/>
  <c r="G324" i="2"/>
  <c r="G316" i="2"/>
  <c r="G308" i="2"/>
  <c r="G298" i="2"/>
  <c r="G265" i="2"/>
  <c r="G300" i="2"/>
  <c r="G284" i="2"/>
  <c r="G252" i="2"/>
  <c r="G277" i="2"/>
  <c r="G261" i="2"/>
  <c r="G245" i="2"/>
  <c r="G229" i="2"/>
  <c r="G295" i="2"/>
  <c r="G287" i="2"/>
  <c r="G271" i="2"/>
  <c r="G255" i="2"/>
  <c r="G239" i="2"/>
  <c r="G223" i="2"/>
  <c r="G249" i="2"/>
  <c r="G233" i="2"/>
  <c r="G217" i="2"/>
  <c r="G219" i="2"/>
  <c r="G196" i="2"/>
  <c r="G171" i="2"/>
  <c r="G153" i="2"/>
  <c r="G198" i="2"/>
  <c r="G173" i="2"/>
  <c r="G208" i="2"/>
  <c r="G180" i="2"/>
  <c r="G160" i="2"/>
  <c r="G186" i="2"/>
  <c r="G162" i="2"/>
  <c r="G213" i="2"/>
  <c r="G205" i="2"/>
  <c r="G197" i="2"/>
  <c r="G189" i="2"/>
  <c r="G175" i="2"/>
  <c r="G159" i="2"/>
  <c r="G135" i="2"/>
  <c r="G118" i="2"/>
  <c r="G137" i="2"/>
  <c r="G112" i="2"/>
  <c r="G130" i="2"/>
  <c r="G132" i="2"/>
  <c r="G87" i="2"/>
  <c r="G81" i="2"/>
  <c r="G67" i="2"/>
  <c r="G102" i="2"/>
  <c r="G88" i="2"/>
  <c r="G86" i="2"/>
  <c r="G65" i="2"/>
  <c r="G48" i="2"/>
  <c r="Q26" i="2"/>
  <c r="R6" i="2"/>
  <c r="AB2" i="2" s="1"/>
  <c r="Q25" i="2"/>
  <c r="Q4" i="2"/>
  <c r="G25" i="2"/>
  <c r="S6" i="2"/>
  <c r="AC2" i="2" s="1"/>
  <c r="Q6" i="2"/>
  <c r="AA2" i="2" s="1"/>
  <c r="Q21" i="2"/>
  <c r="Q24" i="2"/>
  <c r="U6" i="2"/>
  <c r="AE2" i="2" s="1"/>
  <c r="G347" i="2"/>
  <c r="G339" i="2"/>
  <c r="G331" i="2"/>
  <c r="G323" i="2"/>
  <c r="G315" i="2"/>
  <c r="G303" i="2"/>
  <c r="G258" i="2"/>
  <c r="G304" i="2"/>
  <c r="G288" i="2"/>
  <c r="G259" i="2"/>
  <c r="G338" i="2"/>
  <c r="G330" i="2"/>
  <c r="G322" i="2"/>
  <c r="G314" i="2"/>
  <c r="G307" i="2"/>
  <c r="G282" i="2"/>
  <c r="G251" i="2"/>
  <c r="G294" i="2"/>
  <c r="G283" i="2"/>
  <c r="G244" i="2"/>
  <c r="G270" i="2"/>
  <c r="G254" i="2"/>
  <c r="G238" i="2"/>
  <c r="G222" i="2"/>
  <c r="G293" i="2"/>
  <c r="G280" i="2"/>
  <c r="G264" i="2"/>
  <c r="G248" i="2"/>
  <c r="G232" i="2"/>
  <c r="G216" i="2"/>
  <c r="G242" i="2"/>
  <c r="G226" i="2"/>
  <c r="G228" i="2"/>
  <c r="G202" i="2"/>
  <c r="G188" i="2"/>
  <c r="G164" i="2"/>
  <c r="G152" i="2"/>
  <c r="G190" i="2"/>
  <c r="G168" i="2"/>
  <c r="G200" i="2"/>
  <c r="G177" i="2"/>
  <c r="G155" i="2"/>
  <c r="G179" i="2"/>
  <c r="G157" i="2"/>
  <c r="G211" i="2"/>
  <c r="G203" i="2"/>
  <c r="G195" i="2"/>
  <c r="G187" i="2"/>
  <c r="G174" i="2"/>
  <c r="G151" i="2"/>
  <c r="G134" i="2"/>
  <c r="G111" i="2"/>
  <c r="G129" i="2"/>
  <c r="G147" i="2"/>
  <c r="G123" i="2"/>
  <c r="G124" i="2"/>
  <c r="G79" i="2"/>
  <c r="G107" i="2"/>
  <c r="G77" i="2"/>
  <c r="G100" i="2"/>
  <c r="G158" i="2"/>
  <c r="G142" i="2"/>
  <c r="G126" i="2"/>
  <c r="G110" i="2"/>
  <c r="G136" i="2"/>
  <c r="G113" i="2"/>
  <c r="G139" i="2"/>
  <c r="G115" i="2"/>
  <c r="G125" i="2"/>
  <c r="G103" i="2"/>
  <c r="G97" i="2"/>
  <c r="G99" i="2"/>
  <c r="G93" i="2"/>
  <c r="G104" i="2"/>
  <c r="G94" i="2"/>
  <c r="G84" i="2"/>
  <c r="G72" i="2"/>
  <c r="G64" i="2"/>
  <c r="G33" i="2"/>
  <c r="G80" i="2"/>
  <c r="G70" i="2"/>
  <c r="G57" i="2"/>
  <c r="G43" i="2"/>
  <c r="G32" i="2"/>
  <c r="G34" i="2"/>
  <c r="G76" i="2"/>
  <c r="G59" i="2"/>
  <c r="G53" i="2"/>
  <c r="G50" i="2"/>
  <c r="G45" i="2"/>
  <c r="G37" i="2"/>
  <c r="G36" i="2"/>
  <c r="G41" i="2"/>
  <c r="G51" i="2"/>
  <c r="G61" i="2"/>
  <c r="G55" i="2"/>
  <c r="G54" i="2"/>
  <c r="G47" i="2"/>
  <c r="G38" i="2"/>
  <c r="G39" i="2"/>
  <c r="G35" i="2"/>
  <c r="G52" i="2"/>
  <c r="G63" i="2"/>
  <c r="G121" i="2"/>
  <c r="H121" i="2" s="1"/>
  <c r="G101" i="2"/>
  <c r="G133" i="2"/>
  <c r="G46" i="2"/>
  <c r="G348" i="3"/>
  <c r="G347" i="3"/>
  <c r="G345" i="3"/>
  <c r="G343" i="3"/>
  <c r="G341" i="3"/>
  <c r="G339" i="3"/>
  <c r="G337" i="3"/>
  <c r="G335" i="3"/>
  <c r="G333" i="3"/>
  <c r="G331" i="3"/>
  <c r="G329" i="3"/>
  <c r="G327" i="3"/>
  <c r="G325" i="3"/>
  <c r="G323" i="3"/>
  <c r="G321" i="3"/>
  <c r="G319" i="3"/>
  <c r="G317" i="3"/>
  <c r="G315" i="3"/>
  <c r="G344" i="3"/>
  <c r="G340" i="3"/>
  <c r="G336" i="3"/>
  <c r="G328" i="3"/>
  <c r="G320" i="3"/>
  <c r="G313" i="3"/>
  <c r="G311" i="3"/>
  <c r="G338" i="3"/>
  <c r="G330" i="3"/>
  <c r="G346" i="3"/>
  <c r="G342" i="3"/>
  <c r="G332" i="3"/>
  <c r="G324" i="3"/>
  <c r="G316" i="3"/>
  <c r="G314" i="3"/>
  <c r="G334" i="3"/>
  <c r="G326" i="3"/>
  <c r="G318" i="3"/>
  <c r="G309" i="3"/>
  <c r="G308" i="3"/>
  <c r="G301" i="3"/>
  <c r="G300" i="3"/>
  <c r="G293" i="3"/>
  <c r="G292" i="3"/>
  <c r="G285" i="3"/>
  <c r="G284" i="3"/>
  <c r="G277" i="3"/>
  <c r="G276" i="3"/>
  <c r="G312" i="3"/>
  <c r="G310" i="3"/>
  <c r="G303" i="3"/>
  <c r="G302" i="3"/>
  <c r="G295" i="3"/>
  <c r="G294" i="3"/>
  <c r="G287" i="3"/>
  <c r="G286" i="3"/>
  <c r="G279" i="3"/>
  <c r="G278" i="3"/>
  <c r="G322" i="3"/>
  <c r="G305" i="3"/>
  <c r="G304" i="3"/>
  <c r="G297" i="3"/>
  <c r="G296" i="3"/>
  <c r="G289" i="3"/>
  <c r="G288" i="3"/>
  <c r="G281" i="3"/>
  <c r="G280" i="3"/>
  <c r="G307" i="3"/>
  <c r="G306" i="3"/>
  <c r="G299" i="3"/>
  <c r="G298" i="3"/>
  <c r="G291" i="3"/>
  <c r="G290" i="3"/>
  <c r="G283" i="3"/>
  <c r="G282" i="3"/>
  <c r="G275" i="3"/>
  <c r="G274" i="3"/>
  <c r="G268" i="3"/>
  <c r="G266" i="3"/>
  <c r="G264" i="3"/>
  <c r="G262" i="3"/>
  <c r="G260" i="3"/>
  <c r="G258" i="3"/>
  <c r="G256" i="3"/>
  <c r="G254" i="3"/>
  <c r="G252" i="3"/>
  <c r="G250" i="3"/>
  <c r="G248" i="3"/>
  <c r="G246" i="3"/>
  <c r="G244" i="3"/>
  <c r="G242" i="3"/>
  <c r="G240" i="3"/>
  <c r="G269" i="3"/>
  <c r="G261" i="3"/>
  <c r="G253" i="3"/>
  <c r="G245" i="3"/>
  <c r="G273" i="3"/>
  <c r="G263" i="3"/>
  <c r="G255" i="3"/>
  <c r="G247" i="3"/>
  <c r="G238" i="3"/>
  <c r="G236" i="3"/>
  <c r="G234" i="3"/>
  <c r="G232" i="3"/>
  <c r="G271" i="3"/>
  <c r="G270" i="3"/>
  <c r="G265" i="3"/>
  <c r="G257" i="3"/>
  <c r="G249" i="3"/>
  <c r="G241" i="3"/>
  <c r="G272" i="3"/>
  <c r="G267" i="3"/>
  <c r="G259" i="3"/>
  <c r="G251" i="3"/>
  <c r="G243" i="3"/>
  <c r="G239" i="3"/>
  <c r="G237" i="3"/>
  <c r="G235" i="3"/>
  <c r="G233" i="3"/>
  <c r="G231" i="3"/>
  <c r="G229" i="3"/>
  <c r="G227" i="3"/>
  <c r="G225" i="3"/>
  <c r="G223" i="3"/>
  <c r="G221" i="3"/>
  <c r="G219" i="3"/>
  <c r="G217" i="3"/>
  <c r="G215" i="3"/>
  <c r="G213" i="3"/>
  <c r="G211" i="3"/>
  <c r="G209" i="3"/>
  <c r="G207" i="3"/>
  <c r="G205" i="3"/>
  <c r="G203" i="3"/>
  <c r="G201" i="3"/>
  <c r="G199" i="3"/>
  <c r="G197" i="3"/>
  <c r="G195" i="3"/>
  <c r="G193" i="3"/>
  <c r="G216" i="3"/>
  <c r="G208" i="3"/>
  <c r="G200" i="3"/>
  <c r="G192" i="3"/>
  <c r="G190" i="3"/>
  <c r="G188" i="3"/>
  <c r="G186" i="3"/>
  <c r="G230" i="3"/>
  <c r="G228" i="3"/>
  <c r="G224" i="3"/>
  <c r="G218" i="3"/>
  <c r="G210" i="3"/>
  <c r="G202" i="3"/>
  <c r="G194" i="3"/>
  <c r="G220" i="3"/>
  <c r="G212" i="3"/>
  <c r="G204" i="3"/>
  <c r="G196" i="3"/>
  <c r="G191" i="3"/>
  <c r="G226" i="3"/>
  <c r="G222" i="3"/>
  <c r="G214" i="3"/>
  <c r="G206" i="3"/>
  <c r="G198" i="3"/>
  <c r="G187" i="3"/>
  <c r="G184" i="3"/>
  <c r="G183" i="3"/>
  <c r="G176" i="3"/>
  <c r="G175" i="3"/>
  <c r="G168" i="3"/>
  <c r="G167" i="3"/>
  <c r="G160" i="3"/>
  <c r="G159" i="3"/>
  <c r="G152" i="3"/>
  <c r="G151" i="3"/>
  <c r="G144" i="3"/>
  <c r="G143" i="3"/>
  <c r="G137" i="3"/>
  <c r="G135" i="3"/>
  <c r="G133" i="3"/>
  <c r="G131" i="3"/>
  <c r="G129" i="3"/>
  <c r="G127" i="3"/>
  <c r="G125" i="3"/>
  <c r="G123" i="3"/>
  <c r="G121" i="3"/>
  <c r="G119" i="3"/>
  <c r="G117" i="3"/>
  <c r="G115" i="3"/>
  <c r="G113" i="3"/>
  <c r="G111" i="3"/>
  <c r="G109" i="3"/>
  <c r="G107" i="3"/>
  <c r="G185" i="3"/>
  <c r="G178" i="3"/>
  <c r="G177" i="3"/>
  <c r="G170" i="3"/>
  <c r="G169" i="3"/>
  <c r="G162" i="3"/>
  <c r="G161" i="3"/>
  <c r="G154" i="3"/>
  <c r="G153" i="3"/>
  <c r="G146" i="3"/>
  <c r="G145" i="3"/>
  <c r="G180" i="3"/>
  <c r="G179" i="3"/>
  <c r="G172" i="3"/>
  <c r="G171" i="3"/>
  <c r="G164" i="3"/>
  <c r="G163" i="3"/>
  <c r="G156" i="3"/>
  <c r="G155" i="3"/>
  <c r="G148" i="3"/>
  <c r="G147" i="3"/>
  <c r="G140" i="3"/>
  <c r="G139" i="3"/>
  <c r="G138" i="3"/>
  <c r="G136" i="3"/>
  <c r="G134" i="3"/>
  <c r="G132" i="3"/>
  <c r="G130" i="3"/>
  <c r="G128" i="3"/>
  <c r="G126" i="3"/>
  <c r="G124" i="3"/>
  <c r="G122" i="3"/>
  <c r="G120" i="3"/>
  <c r="G118" i="3"/>
  <c r="G116" i="3"/>
  <c r="G114" i="3"/>
  <c r="G112" i="3"/>
  <c r="G189" i="3"/>
  <c r="G182" i="3"/>
  <c r="G181" i="3"/>
  <c r="G174" i="3"/>
  <c r="G173" i="3"/>
  <c r="G166" i="3"/>
  <c r="G165" i="3"/>
  <c r="G158" i="3"/>
  <c r="G157" i="3"/>
  <c r="G150" i="3"/>
  <c r="G149" i="3"/>
  <c r="G142" i="3"/>
  <c r="G141" i="3"/>
  <c r="G110" i="3"/>
  <c r="G103" i="3"/>
  <c r="G102" i="3"/>
  <c r="G95" i="3"/>
  <c r="G94" i="3"/>
  <c r="G87" i="3"/>
  <c r="G86" i="3"/>
  <c r="G79" i="3"/>
  <c r="G78" i="3"/>
  <c r="G71" i="3"/>
  <c r="G70" i="3"/>
  <c r="G63" i="3"/>
  <c r="G61" i="3"/>
  <c r="G59" i="3"/>
  <c r="G57" i="3"/>
  <c r="G55" i="3"/>
  <c r="G53" i="3"/>
  <c r="G108" i="3"/>
  <c r="G105" i="3"/>
  <c r="G104" i="3"/>
  <c r="G97" i="3"/>
  <c r="G96" i="3"/>
  <c r="G89" i="3"/>
  <c r="G88" i="3"/>
  <c r="G81" i="3"/>
  <c r="G80" i="3"/>
  <c r="G73" i="3"/>
  <c r="G72" i="3"/>
  <c r="G65" i="3"/>
  <c r="G51" i="3"/>
  <c r="G49" i="3"/>
  <c r="G47" i="3"/>
  <c r="G45" i="3"/>
  <c r="G43" i="3"/>
  <c r="G41" i="3"/>
  <c r="G39" i="3"/>
  <c r="G106" i="3"/>
  <c r="G99" i="3"/>
  <c r="G98" i="3"/>
  <c r="G91" i="3"/>
  <c r="G90" i="3"/>
  <c r="G83" i="3"/>
  <c r="G82" i="3"/>
  <c r="G75" i="3"/>
  <c r="G74" i="3"/>
  <c r="G67" i="3"/>
  <c r="G66" i="3"/>
  <c r="G64" i="3"/>
  <c r="G62" i="3"/>
  <c r="G60" i="3"/>
  <c r="G58" i="3"/>
  <c r="G56" i="3"/>
  <c r="G54" i="3"/>
  <c r="G52" i="3"/>
  <c r="G101" i="3"/>
  <c r="G100" i="3"/>
  <c r="G93" i="3"/>
  <c r="G92" i="3"/>
  <c r="G85" i="3"/>
  <c r="G84" i="3"/>
  <c r="G77" i="3"/>
  <c r="G76" i="3"/>
  <c r="G69" i="3"/>
  <c r="G68" i="3"/>
  <c r="G50" i="3"/>
  <c r="G48" i="3"/>
  <c r="G46" i="3"/>
  <c r="G44" i="3"/>
  <c r="G42" i="3"/>
  <c r="G40" i="3"/>
  <c r="G38" i="3"/>
  <c r="G36" i="3"/>
  <c r="G34" i="3"/>
  <c r="G32" i="3"/>
  <c r="G30" i="3"/>
  <c r="G37" i="3"/>
  <c r="Q28" i="3"/>
  <c r="G27" i="3"/>
  <c r="Q24" i="3"/>
  <c r="G23" i="3"/>
  <c r="Q20" i="3"/>
  <c r="G19" i="3"/>
  <c r="Q16" i="3"/>
  <c r="U6" i="3"/>
  <c r="AE2" i="3" s="1"/>
  <c r="Q6" i="3"/>
  <c r="AA2" i="3" s="1"/>
  <c r="Q4" i="3"/>
  <c r="Q2" i="3"/>
  <c r="Q19" i="3"/>
  <c r="Q15" i="3"/>
  <c r="R15" i="3" s="1"/>
  <c r="G35" i="3"/>
  <c r="G33" i="3"/>
  <c r="Q27" i="3"/>
  <c r="G26" i="3"/>
  <c r="Q23" i="3"/>
  <c r="G22" i="3"/>
  <c r="T6" i="3"/>
  <c r="AD2" i="3" s="1"/>
  <c r="G29" i="3"/>
  <c r="Q26" i="3"/>
  <c r="G25" i="3"/>
  <c r="Q22" i="3"/>
  <c r="G21" i="3"/>
  <c r="Q18" i="3"/>
  <c r="G17" i="3"/>
  <c r="S6" i="3"/>
  <c r="AC2" i="3" s="1"/>
  <c r="G31" i="3"/>
  <c r="G28" i="3"/>
  <c r="Q25" i="3"/>
  <c r="R25" i="3" s="1"/>
  <c r="S25" i="3" s="1"/>
  <c r="G24" i="3"/>
  <c r="Q21" i="3"/>
  <c r="R21" i="3" s="1"/>
  <c r="G20" i="3"/>
  <c r="Q17" i="3"/>
  <c r="R17" i="3" s="1"/>
  <c r="S17" i="3" s="1"/>
  <c r="G16" i="3"/>
  <c r="G15" i="3"/>
  <c r="R6" i="3"/>
  <c r="AB2" i="3" s="1"/>
  <c r="R4" i="3"/>
  <c r="S4" i="3" s="1"/>
  <c r="G18" i="3"/>
  <c r="G138" i="2"/>
  <c r="I138" i="2" s="1"/>
  <c r="G122" i="2"/>
  <c r="I122" i="2" s="1"/>
  <c r="G117" i="2"/>
  <c r="H118" i="2" s="1"/>
  <c r="G95" i="2"/>
  <c r="I95" i="2" s="1"/>
  <c r="G105" i="2"/>
  <c r="I105" i="2" s="1"/>
  <c r="G73" i="2"/>
  <c r="I73" i="2" s="1"/>
  <c r="G83" i="2"/>
  <c r="I83" i="2" s="1"/>
  <c r="G85" i="2"/>
  <c r="I85" i="2" s="1"/>
  <c r="G106" i="2"/>
  <c r="I106" i="2" s="1"/>
  <c r="G98" i="2"/>
  <c r="I98" i="2" s="1"/>
  <c r="G90" i="2"/>
  <c r="I90" i="2" s="1"/>
  <c r="G82" i="2"/>
  <c r="I82" i="2" s="1"/>
  <c r="G74" i="2"/>
  <c r="I74" i="2" s="1"/>
  <c r="G66" i="2"/>
  <c r="I66" i="2" s="1"/>
  <c r="G56" i="2"/>
  <c r="I56" i="2" s="1"/>
  <c r="G40" i="2"/>
  <c r="I40" i="2" s="1"/>
  <c r="G58" i="2"/>
  <c r="I58" i="2" s="1"/>
  <c r="G42" i="2"/>
  <c r="I42" i="2" s="1"/>
  <c r="G60" i="2"/>
  <c r="I60" i="2" s="1"/>
  <c r="G44" i="2"/>
  <c r="G62" i="2"/>
  <c r="I62" i="2" s="1"/>
  <c r="R17" i="2"/>
  <c r="S17" i="2" s="1"/>
  <c r="R22" i="2"/>
  <c r="S22" i="2" s="1"/>
  <c r="R24" i="2"/>
  <c r="S24" i="2" s="1"/>
  <c r="R20" i="2"/>
  <c r="S20" i="2" s="1"/>
  <c r="I343" i="2"/>
  <c r="H335" i="2"/>
  <c r="I335" i="2"/>
  <c r="H327" i="2"/>
  <c r="I327" i="2"/>
  <c r="H319" i="2"/>
  <c r="I319" i="2"/>
  <c r="H311" i="2"/>
  <c r="I311" i="2"/>
  <c r="H274" i="2"/>
  <c r="I274" i="2"/>
  <c r="H235" i="2"/>
  <c r="I235" i="2"/>
  <c r="I296" i="2"/>
  <c r="H296" i="2"/>
  <c r="I275" i="2"/>
  <c r="H275" i="2"/>
  <c r="I342" i="2"/>
  <c r="H334" i="2"/>
  <c r="I334" i="2"/>
  <c r="H326" i="2"/>
  <c r="I326" i="2"/>
  <c r="H318" i="2"/>
  <c r="I318" i="2"/>
  <c r="H310" i="2"/>
  <c r="I310" i="2"/>
  <c r="H299" i="2"/>
  <c r="I299" i="2"/>
  <c r="H266" i="2"/>
  <c r="I266" i="2"/>
  <c r="H301" i="2"/>
  <c r="I301" i="2"/>
  <c r="I286" i="2"/>
  <c r="H286" i="2"/>
  <c r="I267" i="2"/>
  <c r="H267" i="2"/>
  <c r="H278" i="2"/>
  <c r="I278" i="2"/>
  <c r="H262" i="2"/>
  <c r="I262" i="2"/>
  <c r="H246" i="2"/>
  <c r="I246" i="2"/>
  <c r="H230" i="2"/>
  <c r="I230" i="2"/>
  <c r="I210" i="2"/>
  <c r="H210" i="2"/>
  <c r="H289" i="2"/>
  <c r="I289" i="2"/>
  <c r="H272" i="2"/>
  <c r="I272" i="2"/>
  <c r="H256" i="2"/>
  <c r="I256" i="2"/>
  <c r="H240" i="2"/>
  <c r="I240" i="2"/>
  <c r="H224" i="2"/>
  <c r="I224" i="2"/>
  <c r="H250" i="2"/>
  <c r="I250" i="2"/>
  <c r="H234" i="2"/>
  <c r="I234" i="2"/>
  <c r="H218" i="2"/>
  <c r="I218" i="2"/>
  <c r="H220" i="2"/>
  <c r="I220" i="2"/>
  <c r="I204" i="2"/>
  <c r="H204" i="2"/>
  <c r="H176" i="2"/>
  <c r="I176" i="2"/>
  <c r="I154" i="2"/>
  <c r="H154" i="2"/>
  <c r="I206" i="2"/>
  <c r="H206" i="2"/>
  <c r="I178" i="2"/>
  <c r="H178" i="2"/>
  <c r="I156" i="2"/>
  <c r="H156" i="2"/>
  <c r="I184" i="2"/>
  <c r="H184" i="2"/>
  <c r="H165" i="2"/>
  <c r="I165" i="2"/>
  <c r="I194" i="2"/>
  <c r="H194" i="2"/>
  <c r="H169" i="2"/>
  <c r="I169" i="2"/>
  <c r="I215" i="2"/>
  <c r="H215" i="2"/>
  <c r="H207" i="2"/>
  <c r="I207" i="2"/>
  <c r="H199" i="2"/>
  <c r="I199" i="2"/>
  <c r="H191" i="2"/>
  <c r="I191" i="2"/>
  <c r="H183" i="2"/>
  <c r="I183" i="2"/>
  <c r="I166" i="2"/>
  <c r="H166" i="2"/>
  <c r="I150" i="2"/>
  <c r="H150" i="2"/>
  <c r="H134" i="2"/>
  <c r="I134" i="2"/>
  <c r="I118" i="2"/>
  <c r="H144" i="2"/>
  <c r="I144" i="2"/>
  <c r="I128" i="2"/>
  <c r="H128" i="2"/>
  <c r="I112" i="2"/>
  <c r="H112" i="2"/>
  <c r="I139" i="2"/>
  <c r="H123" i="2"/>
  <c r="I123" i="2"/>
  <c r="H140" i="2"/>
  <c r="I140" i="2"/>
  <c r="H124" i="2"/>
  <c r="I124" i="2"/>
  <c r="I103" i="2"/>
  <c r="I71" i="2"/>
  <c r="I81" i="2"/>
  <c r="I91" i="2"/>
  <c r="I93" i="2"/>
  <c r="H108" i="2"/>
  <c r="I108" i="2"/>
  <c r="I100" i="2"/>
  <c r="I92" i="2"/>
  <c r="I84" i="2"/>
  <c r="I76" i="2"/>
  <c r="I68" i="2"/>
  <c r="I57" i="2"/>
  <c r="I41" i="2"/>
  <c r="I59" i="2"/>
  <c r="I43" i="2"/>
  <c r="I61" i="2"/>
  <c r="I45" i="2"/>
  <c r="I63" i="2"/>
  <c r="I47" i="2"/>
  <c r="I344" i="2"/>
  <c r="I348" i="2"/>
  <c r="I341" i="2"/>
  <c r="H333" i="2"/>
  <c r="I333" i="2"/>
  <c r="H325" i="2"/>
  <c r="I325" i="2"/>
  <c r="H317" i="2"/>
  <c r="I317" i="2"/>
  <c r="H309" i="2"/>
  <c r="I309" i="2"/>
  <c r="H273" i="2"/>
  <c r="I273" i="2"/>
  <c r="H305" i="2"/>
  <c r="I305" i="2"/>
  <c r="I292" i="2"/>
  <c r="H292" i="2"/>
  <c r="H260" i="2"/>
  <c r="I260" i="2"/>
  <c r="I340" i="2"/>
  <c r="H332" i="2"/>
  <c r="I332" i="2"/>
  <c r="H324" i="2"/>
  <c r="I324" i="2"/>
  <c r="H316" i="2"/>
  <c r="I316" i="2"/>
  <c r="H308" i="2"/>
  <c r="I308" i="2"/>
  <c r="H298" i="2"/>
  <c r="I298" i="2"/>
  <c r="H265" i="2"/>
  <c r="I265" i="2"/>
  <c r="H300" i="2"/>
  <c r="I300" i="2"/>
  <c r="H284" i="2"/>
  <c r="I284" i="2"/>
  <c r="H252" i="2"/>
  <c r="I252" i="2"/>
  <c r="H277" i="2"/>
  <c r="I277" i="2"/>
  <c r="H261" i="2"/>
  <c r="I261" i="2"/>
  <c r="I245" i="2"/>
  <c r="H245" i="2"/>
  <c r="H229" i="2"/>
  <c r="I229" i="2"/>
  <c r="H295" i="2"/>
  <c r="I295" i="2"/>
  <c r="H287" i="2"/>
  <c r="I287" i="2"/>
  <c r="H271" i="2"/>
  <c r="I271" i="2"/>
  <c r="H255" i="2"/>
  <c r="I255" i="2"/>
  <c r="H239" i="2"/>
  <c r="I239" i="2"/>
  <c r="I223" i="2"/>
  <c r="H223" i="2"/>
  <c r="H249" i="2"/>
  <c r="I249" i="2"/>
  <c r="H233" i="2"/>
  <c r="I233" i="2"/>
  <c r="H217" i="2"/>
  <c r="I217" i="2"/>
  <c r="H219" i="2"/>
  <c r="I219" i="2"/>
  <c r="I196" i="2"/>
  <c r="H196" i="2"/>
  <c r="H171" i="2"/>
  <c r="I171" i="2"/>
  <c r="H153" i="2"/>
  <c r="I153" i="2"/>
  <c r="I198" i="2"/>
  <c r="H198" i="2"/>
  <c r="H173" i="2"/>
  <c r="I173" i="2"/>
  <c r="I208" i="2"/>
  <c r="H208" i="2"/>
  <c r="H180" i="2"/>
  <c r="I180" i="2"/>
  <c r="H160" i="2"/>
  <c r="I160" i="2"/>
  <c r="I186" i="2"/>
  <c r="H186" i="2"/>
  <c r="I162" i="2"/>
  <c r="H162" i="2"/>
  <c r="H213" i="2"/>
  <c r="I213" i="2"/>
  <c r="H205" i="2"/>
  <c r="I205" i="2"/>
  <c r="I197" i="2"/>
  <c r="H197" i="2"/>
  <c r="I189" i="2"/>
  <c r="H189" i="2"/>
  <c r="H175" i="2"/>
  <c r="I175" i="2"/>
  <c r="H159" i="2"/>
  <c r="I159" i="2"/>
  <c r="H143" i="2"/>
  <c r="I143" i="2"/>
  <c r="H127" i="2"/>
  <c r="I127" i="2"/>
  <c r="H111" i="2"/>
  <c r="I111" i="2"/>
  <c r="H137" i="2"/>
  <c r="I137" i="2"/>
  <c r="I121" i="2"/>
  <c r="I101" i="2"/>
  <c r="H133" i="2"/>
  <c r="I133" i="2"/>
  <c r="H117" i="2"/>
  <c r="I46" i="2"/>
  <c r="I347" i="2"/>
  <c r="I339" i="2"/>
  <c r="H331" i="2"/>
  <c r="I331" i="2"/>
  <c r="H323" i="2"/>
  <c r="I323" i="2"/>
  <c r="H315" i="2"/>
  <c r="I315" i="2"/>
  <c r="H303" i="2"/>
  <c r="I303" i="2"/>
  <c r="H258" i="2"/>
  <c r="I258" i="2"/>
  <c r="I304" i="2"/>
  <c r="H304" i="2"/>
  <c r="I288" i="2"/>
  <c r="H288" i="2"/>
  <c r="I259" i="2"/>
  <c r="H259" i="2"/>
  <c r="H338" i="2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I338" i="2"/>
  <c r="H330" i="2"/>
  <c r="I330" i="2"/>
  <c r="H322" i="2"/>
  <c r="I322" i="2"/>
  <c r="H314" i="2"/>
  <c r="I314" i="2"/>
  <c r="H307" i="2"/>
  <c r="I307" i="2"/>
  <c r="H282" i="2"/>
  <c r="I282" i="2"/>
  <c r="H251" i="2"/>
  <c r="I251" i="2"/>
  <c r="I294" i="2"/>
  <c r="H294" i="2"/>
  <c r="I283" i="2"/>
  <c r="H283" i="2"/>
  <c r="H244" i="2"/>
  <c r="I244" i="2"/>
  <c r="H270" i="2"/>
  <c r="I270" i="2"/>
  <c r="H254" i="2"/>
  <c r="I254" i="2"/>
  <c r="H238" i="2"/>
  <c r="I238" i="2"/>
  <c r="H222" i="2"/>
  <c r="I222" i="2"/>
  <c r="H293" i="2"/>
  <c r="I293" i="2"/>
  <c r="H280" i="2"/>
  <c r="I280" i="2"/>
  <c r="H264" i="2"/>
  <c r="I264" i="2"/>
  <c r="H248" i="2"/>
  <c r="I248" i="2"/>
  <c r="H232" i="2"/>
  <c r="I232" i="2"/>
  <c r="H216" i="2"/>
  <c r="I216" i="2"/>
  <c r="H242" i="2"/>
  <c r="I242" i="2"/>
  <c r="H226" i="2"/>
  <c r="I226" i="2"/>
  <c r="H228" i="2"/>
  <c r="I228" i="2"/>
  <c r="I202" i="2"/>
  <c r="H202" i="2"/>
  <c r="I188" i="2"/>
  <c r="H188" i="2"/>
  <c r="H164" i="2"/>
  <c r="I164" i="2"/>
  <c r="H152" i="2"/>
  <c r="I152" i="2"/>
  <c r="I190" i="2"/>
  <c r="H190" i="2"/>
  <c r="H168" i="2"/>
  <c r="I168" i="2"/>
  <c r="I200" i="2"/>
  <c r="H200" i="2"/>
  <c r="H177" i="2"/>
  <c r="I177" i="2"/>
  <c r="H155" i="2"/>
  <c r="I155" i="2"/>
  <c r="H179" i="2"/>
  <c r="I179" i="2"/>
  <c r="H157" i="2"/>
  <c r="I157" i="2"/>
  <c r="H211" i="2"/>
  <c r="I211" i="2"/>
  <c r="I203" i="2"/>
  <c r="H203" i="2"/>
  <c r="H195" i="2"/>
  <c r="I195" i="2"/>
  <c r="H187" i="2"/>
  <c r="I187" i="2"/>
  <c r="H174" i="2"/>
  <c r="I174" i="2"/>
  <c r="H158" i="2"/>
  <c r="I158" i="2"/>
  <c r="I142" i="2"/>
  <c r="H142" i="2"/>
  <c r="H126" i="2"/>
  <c r="I126" i="2"/>
  <c r="H110" i="2"/>
  <c r="I110" i="2"/>
  <c r="I136" i="2"/>
  <c r="H136" i="2"/>
  <c r="I120" i="2"/>
  <c r="H120" i="2"/>
  <c r="H147" i="2"/>
  <c r="I147" i="2"/>
  <c r="H131" i="2"/>
  <c r="I131" i="2"/>
  <c r="H115" i="2"/>
  <c r="I115" i="2"/>
  <c r="H132" i="2"/>
  <c r="I132" i="2"/>
  <c r="H116" i="2"/>
  <c r="I116" i="2"/>
  <c r="I87" i="2"/>
  <c r="I97" i="2"/>
  <c r="I107" i="2"/>
  <c r="I75" i="2"/>
  <c r="I77" i="2"/>
  <c r="H104" i="2"/>
  <c r="I104" i="2"/>
  <c r="I96" i="2"/>
  <c r="I88" i="2"/>
  <c r="I80" i="2"/>
  <c r="I72" i="2"/>
  <c r="I65" i="2"/>
  <c r="I49" i="2"/>
  <c r="I33" i="2"/>
  <c r="I51" i="2"/>
  <c r="I35" i="2"/>
  <c r="I53" i="2"/>
  <c r="I37" i="2"/>
  <c r="I55" i="2"/>
  <c r="I39" i="2"/>
  <c r="F32" i="2"/>
  <c r="D33" i="2"/>
  <c r="F34" i="2"/>
  <c r="D35" i="2"/>
  <c r="F36" i="2"/>
  <c r="D37" i="2"/>
  <c r="F38" i="2"/>
  <c r="D39" i="2"/>
  <c r="F40" i="2"/>
  <c r="D41" i="2"/>
  <c r="F42" i="2"/>
  <c r="D43" i="2"/>
  <c r="F44" i="2"/>
  <c r="D45" i="2"/>
  <c r="F46" i="2"/>
  <c r="D47" i="2"/>
  <c r="F48" i="2"/>
  <c r="D49" i="2"/>
  <c r="F50" i="2"/>
  <c r="D51" i="2"/>
  <c r="F52" i="2"/>
  <c r="D53" i="2"/>
  <c r="F54" i="2"/>
  <c r="D55" i="2"/>
  <c r="F56" i="2"/>
  <c r="D57" i="2"/>
  <c r="F58" i="2"/>
  <c r="D59" i="2"/>
  <c r="F60" i="2"/>
  <c r="D61" i="2"/>
  <c r="F62" i="2"/>
  <c r="D63" i="2"/>
  <c r="F64" i="2"/>
  <c r="D65" i="2"/>
  <c r="D34" i="2"/>
  <c r="F37" i="2"/>
  <c r="D42" i="2"/>
  <c r="F45" i="2"/>
  <c r="D50" i="2"/>
  <c r="F53" i="2"/>
  <c r="D58" i="2"/>
  <c r="F61" i="2"/>
  <c r="D32" i="2"/>
  <c r="F35" i="2"/>
  <c r="D40" i="2"/>
  <c r="F43" i="2"/>
  <c r="D48" i="2"/>
  <c r="F51" i="2"/>
  <c r="D56" i="2"/>
  <c r="F59" i="2"/>
  <c r="F33" i="2"/>
  <c r="D38" i="2"/>
  <c r="F41" i="2"/>
  <c r="D46" i="2"/>
  <c r="F49" i="2"/>
  <c r="D54" i="2"/>
  <c r="F57" i="2"/>
  <c r="D36" i="2"/>
  <c r="F39" i="2"/>
  <c r="D44" i="2"/>
  <c r="F47" i="2"/>
  <c r="D52" i="2"/>
  <c r="F55" i="2"/>
  <c r="D60" i="2"/>
  <c r="F63" i="2"/>
  <c r="D62" i="2"/>
  <c r="D64" i="2"/>
  <c r="F67" i="2"/>
  <c r="F68" i="2"/>
  <c r="D72" i="2"/>
  <c r="D73" i="2"/>
  <c r="F75" i="2"/>
  <c r="F76" i="2"/>
  <c r="D80" i="2"/>
  <c r="D81" i="2"/>
  <c r="F83" i="2"/>
  <c r="F84" i="2"/>
  <c r="D88" i="2"/>
  <c r="D89" i="2"/>
  <c r="F91" i="2"/>
  <c r="F92" i="2"/>
  <c r="D96" i="2"/>
  <c r="D97" i="2"/>
  <c r="F66" i="2"/>
  <c r="D70" i="2"/>
  <c r="D71" i="2"/>
  <c r="F73" i="2"/>
  <c r="F74" i="2"/>
  <c r="D78" i="2"/>
  <c r="D79" i="2"/>
  <c r="F81" i="2"/>
  <c r="F82" i="2"/>
  <c r="D86" i="2"/>
  <c r="D87" i="2"/>
  <c r="F89" i="2"/>
  <c r="F90" i="2"/>
  <c r="D94" i="2"/>
  <c r="D95" i="2"/>
  <c r="F97" i="2"/>
  <c r="F98" i="2"/>
  <c r="D102" i="2"/>
  <c r="D103" i="2"/>
  <c r="F105" i="2"/>
  <c r="F106" i="2"/>
  <c r="D68" i="2"/>
  <c r="D69" i="2"/>
  <c r="F71" i="2"/>
  <c r="F72" i="2"/>
  <c r="D76" i="2"/>
  <c r="D77" i="2"/>
  <c r="F79" i="2"/>
  <c r="F80" i="2"/>
  <c r="D84" i="2"/>
  <c r="D85" i="2"/>
  <c r="F87" i="2"/>
  <c r="F88" i="2"/>
  <c r="D92" i="2"/>
  <c r="D93" i="2"/>
  <c r="F95" i="2"/>
  <c r="F96" i="2"/>
  <c r="D100" i="2"/>
  <c r="D101" i="2"/>
  <c r="F103" i="2"/>
  <c r="F104" i="2"/>
  <c r="F65" i="2"/>
  <c r="D66" i="2"/>
  <c r="D67" i="2"/>
  <c r="F69" i="2"/>
  <c r="F70" i="2"/>
  <c r="D74" i="2"/>
  <c r="D75" i="2"/>
  <c r="F77" i="2"/>
  <c r="F78" i="2"/>
  <c r="D82" i="2"/>
  <c r="D83" i="2"/>
  <c r="F85" i="2"/>
  <c r="F86" i="2"/>
  <c r="D90" i="2"/>
  <c r="D91" i="2"/>
  <c r="F93" i="2"/>
  <c r="F94" i="2"/>
  <c r="D98" i="2"/>
  <c r="D99" i="2"/>
  <c r="F101" i="2"/>
  <c r="F102" i="2"/>
  <c r="D106" i="2"/>
  <c r="D107" i="2"/>
  <c r="D109" i="2"/>
  <c r="F110" i="2"/>
  <c r="D111" i="2"/>
  <c r="F112" i="2"/>
  <c r="D113" i="2"/>
  <c r="F114" i="2"/>
  <c r="D115" i="2"/>
  <c r="F116" i="2"/>
  <c r="D117" i="2"/>
  <c r="F118" i="2"/>
  <c r="D119" i="2"/>
  <c r="F120" i="2"/>
  <c r="D121" i="2"/>
  <c r="F122" i="2"/>
  <c r="D123" i="2"/>
  <c r="F124" i="2"/>
  <c r="D125" i="2"/>
  <c r="F126" i="2"/>
  <c r="D127" i="2"/>
  <c r="F128" i="2"/>
  <c r="D129" i="2"/>
  <c r="F130" i="2"/>
  <c r="D131" i="2"/>
  <c r="F132" i="2"/>
  <c r="D133" i="2"/>
  <c r="F134" i="2"/>
  <c r="D135" i="2"/>
  <c r="F136" i="2"/>
  <c r="D137" i="2"/>
  <c r="F138" i="2"/>
  <c r="D139" i="2"/>
  <c r="F140" i="2"/>
  <c r="D141" i="2"/>
  <c r="F142" i="2"/>
  <c r="D143" i="2"/>
  <c r="F144" i="2"/>
  <c r="D145" i="2"/>
  <c r="F146" i="2"/>
  <c r="D147" i="2"/>
  <c r="F148" i="2"/>
  <c r="D149" i="2"/>
  <c r="F150" i="2"/>
  <c r="D151" i="2"/>
  <c r="F152" i="2"/>
  <c r="D153" i="2"/>
  <c r="F154" i="2"/>
  <c r="D155" i="2"/>
  <c r="F156" i="2"/>
  <c r="D157" i="2"/>
  <c r="F158" i="2"/>
  <c r="D159" i="2"/>
  <c r="F160" i="2"/>
  <c r="D161" i="2"/>
  <c r="F162" i="2"/>
  <c r="D163" i="2"/>
  <c r="F164" i="2"/>
  <c r="D165" i="2"/>
  <c r="F166" i="2"/>
  <c r="D167" i="2"/>
  <c r="F168" i="2"/>
  <c r="D169" i="2"/>
  <c r="F170" i="2"/>
  <c r="D171" i="2"/>
  <c r="F172" i="2"/>
  <c r="D173" i="2"/>
  <c r="F174" i="2"/>
  <c r="D175" i="2"/>
  <c r="F176" i="2"/>
  <c r="D177" i="2"/>
  <c r="F178" i="2"/>
  <c r="D179" i="2"/>
  <c r="F180" i="2"/>
  <c r="D181" i="2"/>
  <c r="F100" i="2"/>
  <c r="F108" i="2"/>
  <c r="D112" i="2"/>
  <c r="F115" i="2"/>
  <c r="D120" i="2"/>
  <c r="F123" i="2"/>
  <c r="D128" i="2"/>
  <c r="F131" i="2"/>
  <c r="D136" i="2"/>
  <c r="F139" i="2"/>
  <c r="D105" i="2"/>
  <c r="F107" i="2"/>
  <c r="D110" i="2"/>
  <c r="F113" i="2"/>
  <c r="D118" i="2"/>
  <c r="F121" i="2"/>
  <c r="D126" i="2"/>
  <c r="F129" i="2"/>
  <c r="D134" i="2"/>
  <c r="F137" i="2"/>
  <c r="D142" i="2"/>
  <c r="F145" i="2"/>
  <c r="D150" i="2"/>
  <c r="F153" i="2"/>
  <c r="F99" i="2"/>
  <c r="F111" i="2"/>
  <c r="D116" i="2"/>
  <c r="F119" i="2"/>
  <c r="D124" i="2"/>
  <c r="F127" i="2"/>
  <c r="D132" i="2"/>
  <c r="F135" i="2"/>
  <c r="D140" i="2"/>
  <c r="F143" i="2"/>
  <c r="D148" i="2"/>
  <c r="D104" i="2"/>
  <c r="D108" i="2"/>
  <c r="F109" i="2"/>
  <c r="D114" i="2"/>
  <c r="F117" i="2"/>
  <c r="D122" i="2"/>
  <c r="F125" i="2"/>
  <c r="D130" i="2"/>
  <c r="F133" i="2"/>
  <c r="D138" i="2"/>
  <c r="F141" i="2"/>
  <c r="D146" i="2"/>
  <c r="F149" i="2"/>
  <c r="D154" i="2"/>
  <c r="F157" i="2"/>
  <c r="D162" i="2"/>
  <c r="F165" i="2"/>
  <c r="D170" i="2"/>
  <c r="F173" i="2"/>
  <c r="D178" i="2"/>
  <c r="F181" i="2"/>
  <c r="F155" i="2"/>
  <c r="D158" i="2"/>
  <c r="F167" i="2"/>
  <c r="D168" i="2"/>
  <c r="F177" i="2"/>
  <c r="D180" i="2"/>
  <c r="D182" i="2"/>
  <c r="F184" i="2"/>
  <c r="F185" i="2"/>
  <c r="D189" i="2"/>
  <c r="D190" i="2"/>
  <c r="F192" i="2"/>
  <c r="F193" i="2"/>
  <c r="D197" i="2"/>
  <c r="D198" i="2"/>
  <c r="F200" i="2"/>
  <c r="F201" i="2"/>
  <c r="D144" i="2"/>
  <c r="D156" i="2"/>
  <c r="F163" i="2"/>
  <c r="D166" i="2"/>
  <c r="F175" i="2"/>
  <c r="D176" i="2"/>
  <c r="F182" i="2"/>
  <c r="F183" i="2"/>
  <c r="D187" i="2"/>
  <c r="D188" i="2"/>
  <c r="F190" i="2"/>
  <c r="F191" i="2"/>
  <c r="D195" i="2"/>
  <c r="D196" i="2"/>
  <c r="F198" i="2"/>
  <c r="F199" i="2"/>
  <c r="D203" i="2"/>
  <c r="D204" i="2"/>
  <c r="F206" i="2"/>
  <c r="F207" i="2"/>
  <c r="D152" i="2"/>
  <c r="F161" i="2"/>
  <c r="D164" i="2"/>
  <c r="F171" i="2"/>
  <c r="D174" i="2"/>
  <c r="D185" i="2"/>
  <c r="D186" i="2"/>
  <c r="F188" i="2"/>
  <c r="F189" i="2"/>
  <c r="D193" i="2"/>
  <c r="D194" i="2"/>
  <c r="F196" i="2"/>
  <c r="F197" i="2"/>
  <c r="D201" i="2"/>
  <c r="D202" i="2"/>
  <c r="F204" i="2"/>
  <c r="F205" i="2"/>
  <c r="F147" i="2"/>
  <c r="F151" i="2"/>
  <c r="F159" i="2"/>
  <c r="D160" i="2"/>
  <c r="F169" i="2"/>
  <c r="D172" i="2"/>
  <c r="F179" i="2"/>
  <c r="D183" i="2"/>
  <c r="D184" i="2"/>
  <c r="F186" i="2"/>
  <c r="F187" i="2"/>
  <c r="D191" i="2"/>
  <c r="D192" i="2"/>
  <c r="F194" i="2"/>
  <c r="F195" i="2"/>
  <c r="D199" i="2"/>
  <c r="D200" i="2"/>
  <c r="F202" i="2"/>
  <c r="F203" i="2"/>
  <c r="D207" i="2"/>
  <c r="D208" i="2"/>
  <c r="F210" i="2"/>
  <c r="F211" i="2"/>
  <c r="D215" i="2"/>
  <c r="D216" i="2"/>
  <c r="F217" i="2"/>
  <c r="D218" i="2"/>
  <c r="F219" i="2"/>
  <c r="D220" i="2"/>
  <c r="F221" i="2"/>
  <c r="D222" i="2"/>
  <c r="F223" i="2"/>
  <c r="D224" i="2"/>
  <c r="F225" i="2"/>
  <c r="D226" i="2"/>
  <c r="F227" i="2"/>
  <c r="D228" i="2"/>
  <c r="F229" i="2"/>
  <c r="D230" i="2"/>
  <c r="F231" i="2"/>
  <c r="D232" i="2"/>
  <c r="F233" i="2"/>
  <c r="D234" i="2"/>
  <c r="F235" i="2"/>
  <c r="D236" i="2"/>
  <c r="F237" i="2"/>
  <c r="D238" i="2"/>
  <c r="F239" i="2"/>
  <c r="D240" i="2"/>
  <c r="F241" i="2"/>
  <c r="D242" i="2"/>
  <c r="F243" i="2"/>
  <c r="D244" i="2"/>
  <c r="F245" i="2"/>
  <c r="D246" i="2"/>
  <c r="F247" i="2"/>
  <c r="D248" i="2"/>
  <c r="F249" i="2"/>
  <c r="D250" i="2"/>
  <c r="F251" i="2"/>
  <c r="D252" i="2"/>
  <c r="F253" i="2"/>
  <c r="D254" i="2"/>
  <c r="F255" i="2"/>
  <c r="D256" i="2"/>
  <c r="F257" i="2"/>
  <c r="D258" i="2"/>
  <c r="F259" i="2"/>
  <c r="D260" i="2"/>
  <c r="F261" i="2"/>
  <c r="D262" i="2"/>
  <c r="F263" i="2"/>
  <c r="D264" i="2"/>
  <c r="F265" i="2"/>
  <c r="D266" i="2"/>
  <c r="F267" i="2"/>
  <c r="D268" i="2"/>
  <c r="F269" i="2"/>
  <c r="D270" i="2"/>
  <c r="F271" i="2"/>
  <c r="D272" i="2"/>
  <c r="F273" i="2"/>
  <c r="D274" i="2"/>
  <c r="F275" i="2"/>
  <c r="D276" i="2"/>
  <c r="F277" i="2"/>
  <c r="D278" i="2"/>
  <c r="F279" i="2"/>
  <c r="D280" i="2"/>
  <c r="F281" i="2"/>
  <c r="D282" i="2"/>
  <c r="F283" i="2"/>
  <c r="D284" i="2"/>
  <c r="F285" i="2"/>
  <c r="F213" i="2"/>
  <c r="D214" i="2"/>
  <c r="F218" i="2"/>
  <c r="D223" i="2"/>
  <c r="F226" i="2"/>
  <c r="D231" i="2"/>
  <c r="D205" i="2"/>
  <c r="D212" i="2"/>
  <c r="F214" i="2"/>
  <c r="F216" i="2"/>
  <c r="D221" i="2"/>
  <c r="F224" i="2"/>
  <c r="D229" i="2"/>
  <c r="F232" i="2"/>
  <c r="D237" i="2"/>
  <c r="F240" i="2"/>
  <c r="D245" i="2"/>
  <c r="F248" i="2"/>
  <c r="D209" i="2"/>
  <c r="D210" i="2"/>
  <c r="F212" i="2"/>
  <c r="D213" i="2"/>
  <c r="D219" i="2"/>
  <c r="F222" i="2"/>
  <c r="D227" i="2"/>
  <c r="F230" i="2"/>
  <c r="D235" i="2"/>
  <c r="F238" i="2"/>
  <c r="D243" i="2"/>
  <c r="F246" i="2"/>
  <c r="D251" i="2"/>
  <c r="F254" i="2"/>
  <c r="D259" i="2"/>
  <c r="F262" i="2"/>
  <c r="D267" i="2"/>
  <c r="F270" i="2"/>
  <c r="D275" i="2"/>
  <c r="F278" i="2"/>
  <c r="D283" i="2"/>
  <c r="D206" i="2"/>
  <c r="F208" i="2"/>
  <c r="F209" i="2"/>
  <c r="D211" i="2"/>
  <c r="F215" i="2"/>
  <c r="D217" i="2"/>
  <c r="F220" i="2"/>
  <c r="D225" i="2"/>
  <c r="F228" i="2"/>
  <c r="D233" i="2"/>
  <c r="F236" i="2"/>
  <c r="D241" i="2"/>
  <c r="F244" i="2"/>
  <c r="D249" i="2"/>
  <c r="F252" i="2"/>
  <c r="D257" i="2"/>
  <c r="F260" i="2"/>
  <c r="D265" i="2"/>
  <c r="F268" i="2"/>
  <c r="D273" i="2"/>
  <c r="F276" i="2"/>
  <c r="D281" i="2"/>
  <c r="F284" i="2"/>
  <c r="F286" i="2"/>
  <c r="D287" i="2"/>
  <c r="F288" i="2"/>
  <c r="D289" i="2"/>
  <c r="F290" i="2"/>
  <c r="D291" i="2"/>
  <c r="F292" i="2"/>
  <c r="D293" i="2"/>
  <c r="F294" i="2"/>
  <c r="D295" i="2"/>
  <c r="F296" i="2"/>
  <c r="D297" i="2"/>
  <c r="F298" i="2"/>
  <c r="D299" i="2"/>
  <c r="F300" i="2"/>
  <c r="D301" i="2"/>
  <c r="F302" i="2"/>
  <c r="D303" i="2"/>
  <c r="F304" i="2"/>
  <c r="D305" i="2"/>
  <c r="F306" i="2"/>
  <c r="D307" i="2"/>
  <c r="F242" i="2"/>
  <c r="D263" i="2"/>
  <c r="F266" i="2"/>
  <c r="D279" i="2"/>
  <c r="F282" i="2"/>
  <c r="F299" i="2"/>
  <c r="D304" i="2"/>
  <c r="F307" i="2"/>
  <c r="F308" i="2"/>
  <c r="D309" i="2"/>
  <c r="F310" i="2"/>
  <c r="D311" i="2"/>
  <c r="F312" i="2"/>
  <c r="D313" i="2"/>
  <c r="F314" i="2"/>
  <c r="D315" i="2"/>
  <c r="F316" i="2"/>
  <c r="D317" i="2"/>
  <c r="F318" i="2"/>
  <c r="D319" i="2"/>
  <c r="F320" i="2"/>
  <c r="D321" i="2"/>
  <c r="F322" i="2"/>
  <c r="D323" i="2"/>
  <c r="F324" i="2"/>
  <c r="D325" i="2"/>
  <c r="F326" i="2"/>
  <c r="D327" i="2"/>
  <c r="F328" i="2"/>
  <c r="D329" i="2"/>
  <c r="F330" i="2"/>
  <c r="D331" i="2"/>
  <c r="F332" i="2"/>
  <c r="D333" i="2"/>
  <c r="F334" i="2"/>
  <c r="D335" i="2"/>
  <c r="F336" i="2"/>
  <c r="D337" i="2"/>
  <c r="F338" i="2"/>
  <c r="D339" i="2"/>
  <c r="F340" i="2"/>
  <c r="D341" i="2"/>
  <c r="F342" i="2"/>
  <c r="D343" i="2"/>
  <c r="F344" i="2"/>
  <c r="D345" i="2"/>
  <c r="F234" i="2"/>
  <c r="D247" i="2"/>
  <c r="D261" i="2"/>
  <c r="F264" i="2"/>
  <c r="D277" i="2"/>
  <c r="F280" i="2"/>
  <c r="F287" i="2"/>
  <c r="D288" i="2"/>
  <c r="F291" i="2"/>
  <c r="D292" i="2"/>
  <c r="F295" i="2"/>
  <c r="D296" i="2"/>
  <c r="F297" i="2"/>
  <c r="D302" i="2"/>
  <c r="F305" i="2"/>
  <c r="D239" i="2"/>
  <c r="D255" i="2"/>
  <c r="F258" i="2"/>
  <c r="D271" i="2"/>
  <c r="F274" i="2"/>
  <c r="D300" i="2"/>
  <c r="F303" i="2"/>
  <c r="D308" i="2"/>
  <c r="F309" i="2"/>
  <c r="D310" i="2"/>
  <c r="F311" i="2"/>
  <c r="D312" i="2"/>
  <c r="F313" i="2"/>
  <c r="D314" i="2"/>
  <c r="F315" i="2"/>
  <c r="D316" i="2"/>
  <c r="F317" i="2"/>
  <c r="D318" i="2"/>
  <c r="F319" i="2"/>
  <c r="D320" i="2"/>
  <c r="F321" i="2"/>
  <c r="D322" i="2"/>
  <c r="F323" i="2"/>
  <c r="D324" i="2"/>
  <c r="F325" i="2"/>
  <c r="D326" i="2"/>
  <c r="F327" i="2"/>
  <c r="D328" i="2"/>
  <c r="F329" i="2"/>
  <c r="D330" i="2"/>
  <c r="F331" i="2"/>
  <c r="D332" i="2"/>
  <c r="F333" i="2"/>
  <c r="D334" i="2"/>
  <c r="F335" i="2"/>
  <c r="D336" i="2"/>
  <c r="F337" i="2"/>
  <c r="D338" i="2"/>
  <c r="F339" i="2"/>
  <c r="D340" i="2"/>
  <c r="F341" i="2"/>
  <c r="D342" i="2"/>
  <c r="F343" i="2"/>
  <c r="D344" i="2"/>
  <c r="F345" i="2"/>
  <c r="D346" i="2"/>
  <c r="F347" i="2"/>
  <c r="D348" i="2"/>
  <c r="F250" i="2"/>
  <c r="D253" i="2"/>
  <c r="F256" i="2"/>
  <c r="D269" i="2"/>
  <c r="F272" i="2"/>
  <c r="D285" i="2"/>
  <c r="D286" i="2"/>
  <c r="F289" i="2"/>
  <c r="D290" i="2"/>
  <c r="F293" i="2"/>
  <c r="D294" i="2"/>
  <c r="D298" i="2"/>
  <c r="F301" i="2"/>
  <c r="D306" i="2"/>
  <c r="F346" i="2"/>
  <c r="D347" i="2"/>
  <c r="F348" i="2"/>
  <c r="I346" i="2"/>
  <c r="I345" i="2"/>
  <c r="H337" i="2"/>
  <c r="I337" i="2"/>
  <c r="H329" i="2"/>
  <c r="I329" i="2"/>
  <c r="H321" i="2"/>
  <c r="I321" i="2"/>
  <c r="H313" i="2"/>
  <c r="I313" i="2"/>
  <c r="H302" i="2"/>
  <c r="I302" i="2"/>
  <c r="H257" i="2"/>
  <c r="I257" i="2"/>
  <c r="H297" i="2"/>
  <c r="I297" i="2"/>
  <c r="H276" i="2"/>
  <c r="I276" i="2"/>
  <c r="H243" i="2"/>
  <c r="I243" i="2"/>
  <c r="H336" i="2"/>
  <c r="I336" i="2"/>
  <c r="H328" i="2"/>
  <c r="I328" i="2"/>
  <c r="H320" i="2"/>
  <c r="I320" i="2"/>
  <c r="H312" i="2"/>
  <c r="I312" i="2"/>
  <c r="H306" i="2"/>
  <c r="I306" i="2"/>
  <c r="H281" i="2"/>
  <c r="I281" i="2"/>
  <c r="H236" i="2"/>
  <c r="I236" i="2"/>
  <c r="I290" i="2"/>
  <c r="H290" i="2"/>
  <c r="H268" i="2"/>
  <c r="I268" i="2"/>
  <c r="H285" i="2"/>
  <c r="I285" i="2"/>
  <c r="H269" i="2"/>
  <c r="I269" i="2"/>
  <c r="H253" i="2"/>
  <c r="I253" i="2"/>
  <c r="I237" i="2"/>
  <c r="H237" i="2"/>
  <c r="H221" i="2"/>
  <c r="I221" i="2"/>
  <c r="H291" i="2"/>
  <c r="I291" i="2"/>
  <c r="H279" i="2"/>
  <c r="I279" i="2"/>
  <c r="H263" i="2"/>
  <c r="I263" i="2"/>
  <c r="H247" i="2"/>
  <c r="I247" i="2"/>
  <c r="H231" i="2"/>
  <c r="I231" i="2"/>
  <c r="I214" i="2"/>
  <c r="H214" i="2"/>
  <c r="H241" i="2"/>
  <c r="I241" i="2"/>
  <c r="H225" i="2"/>
  <c r="I225" i="2"/>
  <c r="H227" i="2"/>
  <c r="I227" i="2"/>
  <c r="I212" i="2"/>
  <c r="H212" i="2"/>
  <c r="H181" i="2"/>
  <c r="I181" i="2"/>
  <c r="H161" i="2"/>
  <c r="I161" i="2"/>
  <c r="H149" i="2"/>
  <c r="I149" i="2"/>
  <c r="I182" i="2"/>
  <c r="H182" i="2"/>
  <c r="H163" i="2"/>
  <c r="I163" i="2"/>
  <c r="I192" i="2"/>
  <c r="H192" i="2"/>
  <c r="I170" i="2"/>
  <c r="H170" i="2"/>
  <c r="H148" i="2"/>
  <c r="I148" i="2"/>
  <c r="H172" i="2"/>
  <c r="I172" i="2"/>
  <c r="H141" i="2"/>
  <c r="I141" i="2"/>
  <c r="H209" i="2"/>
  <c r="I209" i="2"/>
  <c r="H201" i="2"/>
  <c r="I201" i="2"/>
  <c r="H193" i="2"/>
  <c r="I193" i="2"/>
  <c r="H185" i="2"/>
  <c r="I185" i="2"/>
  <c r="H167" i="2"/>
  <c r="I167" i="2"/>
  <c r="H151" i="2"/>
  <c r="I151" i="2"/>
  <c r="H135" i="2"/>
  <c r="I135" i="2"/>
  <c r="H119" i="2"/>
  <c r="I119" i="2"/>
  <c r="H145" i="2"/>
  <c r="I145" i="2"/>
  <c r="H129" i="2"/>
  <c r="I129" i="2"/>
  <c r="H113" i="2"/>
  <c r="I113" i="2"/>
  <c r="H146" i="2"/>
  <c r="I146" i="2"/>
  <c r="H130" i="2"/>
  <c r="I130" i="2"/>
  <c r="H114" i="2"/>
  <c r="I114" i="2"/>
  <c r="H125" i="2"/>
  <c r="I125" i="2"/>
  <c r="H109" i="2"/>
  <c r="I109" i="2"/>
  <c r="I79" i="2"/>
  <c r="I89" i="2"/>
  <c r="I99" i="2"/>
  <c r="I67" i="2"/>
  <c r="I69" i="2"/>
  <c r="I102" i="2"/>
  <c r="I94" i="2"/>
  <c r="I86" i="2"/>
  <c r="I78" i="2"/>
  <c r="I70" i="2"/>
  <c r="I64" i="2"/>
  <c r="I48" i="2"/>
  <c r="I32" i="2"/>
  <c r="I50" i="2"/>
  <c r="I34" i="2"/>
  <c r="I52" i="2"/>
  <c r="I36" i="2"/>
  <c r="I54" i="2"/>
  <c r="I38" i="2"/>
  <c r="R28" i="2"/>
  <c r="S28" i="2" s="1"/>
  <c r="I16" i="2"/>
  <c r="I20" i="2"/>
  <c r="R27" i="2"/>
  <c r="S27" i="2" s="1"/>
  <c r="S4" i="2"/>
  <c r="I26" i="2"/>
  <c r="R16" i="2"/>
  <c r="S16" i="2" s="1"/>
  <c r="I23" i="2"/>
  <c r="I24" i="2"/>
  <c r="I27" i="2"/>
  <c r="S15" i="2"/>
  <c r="T15" i="2" s="1"/>
  <c r="F29" i="2"/>
  <c r="F25" i="2"/>
  <c r="F21" i="2"/>
  <c r="F17" i="2"/>
  <c r="D17" i="2"/>
  <c r="D24" i="2"/>
  <c r="D31" i="2"/>
  <c r="D26" i="2"/>
  <c r="D15" i="2"/>
  <c r="F28" i="2"/>
  <c r="F24" i="2"/>
  <c r="F20" i="2"/>
  <c r="F16" i="2"/>
  <c r="F30" i="2"/>
  <c r="D20" i="2"/>
  <c r="D23" i="2"/>
  <c r="D22" i="2"/>
  <c r="F31" i="2"/>
  <c r="F27" i="2"/>
  <c r="F23" i="2"/>
  <c r="F19" i="2"/>
  <c r="D25" i="2"/>
  <c r="D29" i="2"/>
  <c r="D16" i="2"/>
  <c r="D19" i="2"/>
  <c r="D18" i="2"/>
  <c r="D30" i="2"/>
  <c r="F26" i="2"/>
  <c r="F22" i="2"/>
  <c r="F18" i="2"/>
  <c r="D21" i="2"/>
  <c r="D27" i="2"/>
  <c r="F15" i="2"/>
  <c r="D28" i="2"/>
  <c r="I19" i="2"/>
  <c r="I31" i="2"/>
  <c r="R19" i="2"/>
  <c r="S19" i="2" s="1"/>
  <c r="I28" i="2"/>
  <c r="R23" i="2"/>
  <c r="S23" i="2" s="1"/>
  <c r="I18" i="2"/>
  <c r="I21" i="2"/>
  <c r="I29" i="2"/>
  <c r="H16" i="2"/>
  <c r="I15" i="2"/>
  <c r="I22" i="2"/>
  <c r="H17" i="2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I17" i="2"/>
  <c r="R18" i="2"/>
  <c r="S18" i="2" s="1"/>
  <c r="I30" i="2"/>
  <c r="AB5" i="2"/>
  <c r="AC5" i="2"/>
  <c r="AA5" i="2"/>
  <c r="AB8" i="2"/>
  <c r="I25" i="2"/>
  <c r="R21" i="2"/>
  <c r="S21" i="2" s="1"/>
  <c r="H107" i="2" l="1"/>
  <c r="H122" i="2"/>
  <c r="R26" i="2"/>
  <c r="S26" i="2" s="1"/>
  <c r="H138" i="2"/>
  <c r="H40" i="2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6" i="2"/>
  <c r="H105" i="2"/>
  <c r="R25" i="2"/>
  <c r="S25" i="2" s="1"/>
  <c r="I117" i="2"/>
  <c r="H139" i="2"/>
  <c r="R16" i="3"/>
  <c r="I44" i="2"/>
  <c r="R23" i="3"/>
  <c r="S23" i="3" s="1"/>
  <c r="R22" i="3"/>
  <c r="S22" i="3" s="1"/>
  <c r="R18" i="3"/>
  <c r="S18" i="3" s="1"/>
  <c r="R26" i="3"/>
  <c r="S26" i="3" s="1"/>
  <c r="I18" i="3"/>
  <c r="H18" i="3"/>
  <c r="I16" i="3"/>
  <c r="H16" i="3"/>
  <c r="I24" i="3"/>
  <c r="H24" i="3"/>
  <c r="R27" i="3"/>
  <c r="S27" i="3" s="1"/>
  <c r="R19" i="3"/>
  <c r="S19" i="3" s="1"/>
  <c r="I23" i="3"/>
  <c r="H23" i="3"/>
  <c r="H37" i="3"/>
  <c r="I37" i="3"/>
  <c r="H36" i="3"/>
  <c r="I36" i="3"/>
  <c r="I44" i="3"/>
  <c r="H44" i="3"/>
  <c r="I68" i="3"/>
  <c r="H68" i="3"/>
  <c r="I84" i="3"/>
  <c r="H84" i="3"/>
  <c r="I100" i="3"/>
  <c r="H100" i="3"/>
  <c r="I56" i="3"/>
  <c r="H56" i="3"/>
  <c r="I64" i="3"/>
  <c r="H64" i="3"/>
  <c r="H75" i="3"/>
  <c r="I75" i="3"/>
  <c r="H91" i="3"/>
  <c r="I91" i="3"/>
  <c r="H39" i="3"/>
  <c r="I39" i="3"/>
  <c r="H47" i="3"/>
  <c r="I47" i="3"/>
  <c r="H72" i="3"/>
  <c r="I72" i="3"/>
  <c r="H88" i="3"/>
  <c r="I88" i="3"/>
  <c r="H104" i="3"/>
  <c r="I104" i="3"/>
  <c r="I55" i="3"/>
  <c r="H55" i="3"/>
  <c r="I63" i="3"/>
  <c r="H63" i="3"/>
  <c r="H79" i="3"/>
  <c r="I79" i="3"/>
  <c r="H95" i="3"/>
  <c r="I95" i="3"/>
  <c r="I141" i="3"/>
  <c r="H141" i="3"/>
  <c r="I157" i="3"/>
  <c r="H157" i="3"/>
  <c r="I173" i="3"/>
  <c r="H173" i="3"/>
  <c r="I189" i="3"/>
  <c r="H189" i="3"/>
  <c r="I118" i="3"/>
  <c r="H118" i="3"/>
  <c r="I126" i="3"/>
  <c r="H126" i="3"/>
  <c r="I134" i="3"/>
  <c r="H134" i="3"/>
  <c r="H140" i="3"/>
  <c r="I140" i="3"/>
  <c r="H156" i="3"/>
  <c r="I156" i="3"/>
  <c r="H172" i="3"/>
  <c r="I172" i="3"/>
  <c r="H146" i="3"/>
  <c r="I146" i="3"/>
  <c r="H162" i="3"/>
  <c r="I162" i="3"/>
  <c r="H178" i="3"/>
  <c r="I178" i="3"/>
  <c r="H111" i="3"/>
  <c r="I111" i="3"/>
  <c r="I119" i="3"/>
  <c r="H119" i="3"/>
  <c r="I127" i="3"/>
  <c r="H127" i="3"/>
  <c r="I135" i="3"/>
  <c r="H135" i="3"/>
  <c r="I151" i="3"/>
  <c r="H151" i="3"/>
  <c r="I167" i="3"/>
  <c r="H167" i="3"/>
  <c r="I183" i="3"/>
  <c r="H183" i="3"/>
  <c r="I206" i="3"/>
  <c r="H206" i="3"/>
  <c r="I191" i="3"/>
  <c r="H191" i="3"/>
  <c r="I220" i="3"/>
  <c r="H220" i="3"/>
  <c r="I218" i="3"/>
  <c r="H218" i="3"/>
  <c r="H186" i="3"/>
  <c r="I186" i="3"/>
  <c r="I200" i="3"/>
  <c r="H200" i="3"/>
  <c r="I195" i="3"/>
  <c r="H195" i="3"/>
  <c r="I203" i="3"/>
  <c r="H203" i="3"/>
  <c r="I211" i="3"/>
  <c r="H211" i="3"/>
  <c r="I219" i="3"/>
  <c r="H219" i="3"/>
  <c r="I227" i="3"/>
  <c r="H227" i="3"/>
  <c r="I235" i="3"/>
  <c r="H235" i="3"/>
  <c r="I251" i="3"/>
  <c r="H251" i="3"/>
  <c r="I241" i="3"/>
  <c r="H241" i="3"/>
  <c r="H270" i="3"/>
  <c r="I270" i="3"/>
  <c r="H236" i="3"/>
  <c r="I236" i="3"/>
  <c r="I263" i="3"/>
  <c r="H263" i="3"/>
  <c r="I261" i="3"/>
  <c r="H261" i="3"/>
  <c r="I244" i="3"/>
  <c r="H244" i="3"/>
  <c r="I252" i="3"/>
  <c r="H252" i="3"/>
  <c r="I260" i="3"/>
  <c r="H260" i="3"/>
  <c r="I268" i="3"/>
  <c r="H268" i="3"/>
  <c r="H283" i="3"/>
  <c r="I283" i="3"/>
  <c r="H299" i="3"/>
  <c r="I299" i="3"/>
  <c r="H281" i="3"/>
  <c r="I281" i="3"/>
  <c r="H297" i="3"/>
  <c r="I297" i="3"/>
  <c r="H278" i="3"/>
  <c r="I278" i="3"/>
  <c r="H294" i="3"/>
  <c r="I294" i="3"/>
  <c r="H310" i="3"/>
  <c r="I310" i="3"/>
  <c r="I284" i="3"/>
  <c r="H284" i="3"/>
  <c r="I300" i="3"/>
  <c r="H300" i="3"/>
  <c r="I318" i="3"/>
  <c r="H318" i="3"/>
  <c r="I316" i="3"/>
  <c r="H316" i="3"/>
  <c r="I346" i="3"/>
  <c r="H346" i="3"/>
  <c r="I313" i="3"/>
  <c r="H313" i="3"/>
  <c r="I340" i="3"/>
  <c r="H340" i="3"/>
  <c r="I319" i="3"/>
  <c r="H319" i="3"/>
  <c r="I327" i="3"/>
  <c r="H327" i="3"/>
  <c r="I335" i="3"/>
  <c r="H335" i="3"/>
  <c r="H343" i="3"/>
  <c r="I343" i="3"/>
  <c r="I17" i="3"/>
  <c r="H17" i="3"/>
  <c r="I25" i="3"/>
  <c r="H25" i="3"/>
  <c r="I22" i="3"/>
  <c r="H22" i="3"/>
  <c r="H33" i="3"/>
  <c r="I33" i="3"/>
  <c r="F348" i="3"/>
  <c r="D347" i="3"/>
  <c r="F346" i="3"/>
  <c r="D345" i="3"/>
  <c r="F344" i="3"/>
  <c r="D343" i="3"/>
  <c r="F342" i="3"/>
  <c r="D341" i="3"/>
  <c r="F340" i="3"/>
  <c r="D339" i="3"/>
  <c r="F335" i="3"/>
  <c r="F334" i="3"/>
  <c r="D332" i="3"/>
  <c r="D331" i="3"/>
  <c r="F327" i="3"/>
  <c r="F326" i="3"/>
  <c r="D324" i="3"/>
  <c r="D323" i="3"/>
  <c r="F319" i="3"/>
  <c r="F318" i="3"/>
  <c r="D316" i="3"/>
  <c r="D315" i="3"/>
  <c r="F347" i="3"/>
  <c r="D344" i="3"/>
  <c r="F343" i="3"/>
  <c r="D340" i="3"/>
  <c r="F337" i="3"/>
  <c r="F336" i="3"/>
  <c r="D334" i="3"/>
  <c r="D333" i="3"/>
  <c r="F329" i="3"/>
  <c r="F328" i="3"/>
  <c r="D326" i="3"/>
  <c r="D348" i="3"/>
  <c r="F339" i="3"/>
  <c r="F338" i="3"/>
  <c r="D336" i="3"/>
  <c r="D335" i="3"/>
  <c r="F331" i="3"/>
  <c r="F330" i="3"/>
  <c r="D328" i="3"/>
  <c r="D327" i="3"/>
  <c r="F323" i="3"/>
  <c r="F322" i="3"/>
  <c r="D320" i="3"/>
  <c r="D319" i="3"/>
  <c r="F315" i="3"/>
  <c r="D346" i="3"/>
  <c r="F345" i="3"/>
  <c r="D342" i="3"/>
  <c r="F341" i="3"/>
  <c r="D338" i="3"/>
  <c r="D337" i="3"/>
  <c r="F333" i="3"/>
  <c r="F332" i="3"/>
  <c r="D330" i="3"/>
  <c r="D329" i="3"/>
  <c r="F325" i="3"/>
  <c r="F324" i="3"/>
  <c r="D322" i="3"/>
  <c r="D321" i="3"/>
  <c r="F317" i="3"/>
  <c r="F316" i="3"/>
  <c r="F314" i="3"/>
  <c r="D313" i="3"/>
  <c r="F312" i="3"/>
  <c r="D311" i="3"/>
  <c r="F310" i="3"/>
  <c r="D309" i="3"/>
  <c r="F308" i="3"/>
  <c r="D307" i="3"/>
  <c r="F306" i="3"/>
  <c r="D305" i="3"/>
  <c r="F304" i="3"/>
  <c r="D303" i="3"/>
  <c r="F302" i="3"/>
  <c r="D301" i="3"/>
  <c r="F300" i="3"/>
  <c r="D299" i="3"/>
  <c r="F298" i="3"/>
  <c r="D297" i="3"/>
  <c r="F296" i="3"/>
  <c r="D295" i="3"/>
  <c r="F294" i="3"/>
  <c r="D293" i="3"/>
  <c r="F292" i="3"/>
  <c r="D291" i="3"/>
  <c r="F290" i="3"/>
  <c r="D289" i="3"/>
  <c r="F288" i="3"/>
  <c r="D287" i="3"/>
  <c r="F286" i="3"/>
  <c r="D285" i="3"/>
  <c r="F284" i="3"/>
  <c r="D283" i="3"/>
  <c r="F282" i="3"/>
  <c r="D281" i="3"/>
  <c r="F280" i="3"/>
  <c r="D279" i="3"/>
  <c r="F278" i="3"/>
  <c r="D277" i="3"/>
  <c r="F276" i="3"/>
  <c r="D275" i="3"/>
  <c r="F274" i="3"/>
  <c r="D273" i="3"/>
  <c r="F272" i="3"/>
  <c r="D271" i="3"/>
  <c r="F270" i="3"/>
  <c r="F321" i="3"/>
  <c r="D317" i="3"/>
  <c r="F313" i="3"/>
  <c r="F307" i="3"/>
  <c r="D304" i="3"/>
  <c r="F299" i="3"/>
  <c r="D296" i="3"/>
  <c r="F291" i="3"/>
  <c r="D288" i="3"/>
  <c r="F283" i="3"/>
  <c r="D280" i="3"/>
  <c r="F275" i="3"/>
  <c r="D272" i="3"/>
  <c r="D325" i="3"/>
  <c r="F309" i="3"/>
  <c r="D306" i="3"/>
  <c r="F301" i="3"/>
  <c r="D298" i="3"/>
  <c r="F293" i="3"/>
  <c r="D290" i="3"/>
  <c r="F285" i="3"/>
  <c r="D282" i="3"/>
  <c r="F277" i="3"/>
  <c r="D274" i="3"/>
  <c r="F320" i="3"/>
  <c r="D318" i="3"/>
  <c r="D314" i="3"/>
  <c r="D312" i="3"/>
  <c r="F311" i="3"/>
  <c r="D308" i="3"/>
  <c r="F303" i="3"/>
  <c r="D300" i="3"/>
  <c r="F295" i="3"/>
  <c r="D292" i="3"/>
  <c r="F287" i="3"/>
  <c r="D284" i="3"/>
  <c r="F279" i="3"/>
  <c r="D276" i="3"/>
  <c r="D310" i="3"/>
  <c r="F305" i="3"/>
  <c r="D302" i="3"/>
  <c r="F297" i="3"/>
  <c r="D294" i="3"/>
  <c r="F289" i="3"/>
  <c r="D286" i="3"/>
  <c r="F281" i="3"/>
  <c r="D278" i="3"/>
  <c r="F273" i="3"/>
  <c r="D270" i="3"/>
  <c r="F268" i="3"/>
  <c r="F267" i="3"/>
  <c r="D265" i="3"/>
  <c r="D264" i="3"/>
  <c r="F260" i="3"/>
  <c r="F259" i="3"/>
  <c r="D257" i="3"/>
  <c r="D256" i="3"/>
  <c r="F252" i="3"/>
  <c r="F251" i="3"/>
  <c r="D249" i="3"/>
  <c r="D248" i="3"/>
  <c r="F244" i="3"/>
  <c r="F243" i="3"/>
  <c r="D241" i="3"/>
  <c r="D240" i="3"/>
  <c r="F239" i="3"/>
  <c r="D238" i="3"/>
  <c r="F237" i="3"/>
  <c r="D236" i="3"/>
  <c r="F235" i="3"/>
  <c r="D234" i="3"/>
  <c r="F233" i="3"/>
  <c r="D232" i="3"/>
  <c r="F231" i="3"/>
  <c r="D230" i="3"/>
  <c r="F229" i="3"/>
  <c r="D228" i="3"/>
  <c r="F227" i="3"/>
  <c r="D226" i="3"/>
  <c r="F225" i="3"/>
  <c r="D224" i="3"/>
  <c r="F269" i="3"/>
  <c r="D267" i="3"/>
  <c r="D266" i="3"/>
  <c r="F262" i="3"/>
  <c r="F261" i="3"/>
  <c r="D259" i="3"/>
  <c r="D258" i="3"/>
  <c r="F254" i="3"/>
  <c r="F253" i="3"/>
  <c r="D251" i="3"/>
  <c r="D250" i="3"/>
  <c r="F246" i="3"/>
  <c r="F245" i="3"/>
  <c r="D243" i="3"/>
  <c r="D242" i="3"/>
  <c r="D269" i="3"/>
  <c r="D268" i="3"/>
  <c r="F264" i="3"/>
  <c r="F263" i="3"/>
  <c r="D261" i="3"/>
  <c r="D260" i="3"/>
  <c r="F256" i="3"/>
  <c r="F255" i="3"/>
  <c r="D253" i="3"/>
  <c r="D252" i="3"/>
  <c r="F248" i="3"/>
  <c r="F247" i="3"/>
  <c r="D245" i="3"/>
  <c r="D244" i="3"/>
  <c r="F240" i="3"/>
  <c r="D239" i="3"/>
  <c r="F238" i="3"/>
  <c r="D237" i="3"/>
  <c r="F236" i="3"/>
  <c r="D235" i="3"/>
  <c r="F234" i="3"/>
  <c r="D233" i="3"/>
  <c r="F232" i="3"/>
  <c r="D231" i="3"/>
  <c r="F230" i="3"/>
  <c r="F271" i="3"/>
  <c r="F266" i="3"/>
  <c r="F265" i="3"/>
  <c r="D263" i="3"/>
  <c r="D262" i="3"/>
  <c r="F258" i="3"/>
  <c r="F257" i="3"/>
  <c r="D255" i="3"/>
  <c r="D254" i="3"/>
  <c r="F250" i="3"/>
  <c r="F249" i="3"/>
  <c r="D247" i="3"/>
  <c r="D246" i="3"/>
  <c r="F242" i="3"/>
  <c r="F241" i="3"/>
  <c r="D227" i="3"/>
  <c r="F226" i="3"/>
  <c r="F223" i="3"/>
  <c r="F222" i="3"/>
  <c r="D220" i="3"/>
  <c r="D219" i="3"/>
  <c r="F215" i="3"/>
  <c r="F214" i="3"/>
  <c r="D212" i="3"/>
  <c r="D211" i="3"/>
  <c r="F207" i="3"/>
  <c r="F206" i="3"/>
  <c r="D204" i="3"/>
  <c r="D203" i="3"/>
  <c r="F199" i="3"/>
  <c r="F198" i="3"/>
  <c r="D196" i="3"/>
  <c r="D195" i="3"/>
  <c r="D222" i="3"/>
  <c r="D221" i="3"/>
  <c r="F217" i="3"/>
  <c r="F216" i="3"/>
  <c r="D214" i="3"/>
  <c r="D213" i="3"/>
  <c r="F209" i="3"/>
  <c r="F208" i="3"/>
  <c r="D206" i="3"/>
  <c r="D205" i="3"/>
  <c r="F201" i="3"/>
  <c r="F200" i="3"/>
  <c r="D198" i="3"/>
  <c r="D197" i="3"/>
  <c r="F193" i="3"/>
  <c r="F192" i="3"/>
  <c r="D191" i="3"/>
  <c r="F190" i="3"/>
  <c r="D189" i="3"/>
  <c r="F188" i="3"/>
  <c r="D187" i="3"/>
  <c r="F186" i="3"/>
  <c r="D229" i="3"/>
  <c r="F228" i="3"/>
  <c r="D225" i="3"/>
  <c r="F224" i="3"/>
  <c r="D223" i="3"/>
  <c r="F219" i="3"/>
  <c r="F218" i="3"/>
  <c r="D216" i="3"/>
  <c r="D215" i="3"/>
  <c r="F211" i="3"/>
  <c r="F210" i="3"/>
  <c r="D208" i="3"/>
  <c r="D207" i="3"/>
  <c r="F203" i="3"/>
  <c r="F202" i="3"/>
  <c r="D200" i="3"/>
  <c r="D199" i="3"/>
  <c r="F195" i="3"/>
  <c r="F194" i="3"/>
  <c r="F221" i="3"/>
  <c r="F220" i="3"/>
  <c r="D218" i="3"/>
  <c r="D217" i="3"/>
  <c r="F213" i="3"/>
  <c r="F212" i="3"/>
  <c r="D210" i="3"/>
  <c r="D209" i="3"/>
  <c r="F205" i="3"/>
  <c r="F204" i="3"/>
  <c r="D202" i="3"/>
  <c r="D201" i="3"/>
  <c r="F197" i="3"/>
  <c r="F196" i="3"/>
  <c r="D194" i="3"/>
  <c r="D193" i="3"/>
  <c r="D192" i="3"/>
  <c r="F191" i="3"/>
  <c r="D190" i="3"/>
  <c r="F189" i="3"/>
  <c r="D188" i="3"/>
  <c r="F187" i="3"/>
  <c r="D186" i="3"/>
  <c r="F185" i="3"/>
  <c r="D184" i="3"/>
  <c r="F183" i="3"/>
  <c r="D182" i="3"/>
  <c r="F181" i="3"/>
  <c r="D180" i="3"/>
  <c r="F179" i="3"/>
  <c r="D178" i="3"/>
  <c r="F177" i="3"/>
  <c r="D176" i="3"/>
  <c r="F175" i="3"/>
  <c r="D174" i="3"/>
  <c r="F173" i="3"/>
  <c r="D172" i="3"/>
  <c r="F171" i="3"/>
  <c r="D170" i="3"/>
  <c r="F169" i="3"/>
  <c r="D168" i="3"/>
  <c r="F167" i="3"/>
  <c r="D166" i="3"/>
  <c r="F165" i="3"/>
  <c r="D164" i="3"/>
  <c r="F163" i="3"/>
  <c r="D162" i="3"/>
  <c r="F161" i="3"/>
  <c r="D160" i="3"/>
  <c r="F159" i="3"/>
  <c r="D158" i="3"/>
  <c r="F157" i="3"/>
  <c r="D156" i="3"/>
  <c r="F155" i="3"/>
  <c r="D154" i="3"/>
  <c r="F153" i="3"/>
  <c r="D152" i="3"/>
  <c r="F151" i="3"/>
  <c r="D150" i="3"/>
  <c r="F149" i="3"/>
  <c r="D148" i="3"/>
  <c r="F147" i="3"/>
  <c r="D146" i="3"/>
  <c r="F145" i="3"/>
  <c r="D144" i="3"/>
  <c r="F143" i="3"/>
  <c r="D142" i="3"/>
  <c r="F141" i="3"/>
  <c r="D140" i="3"/>
  <c r="F139" i="3"/>
  <c r="F182" i="3"/>
  <c r="D179" i="3"/>
  <c r="F174" i="3"/>
  <c r="D171" i="3"/>
  <c r="F166" i="3"/>
  <c r="D163" i="3"/>
  <c r="F158" i="3"/>
  <c r="D155" i="3"/>
  <c r="F150" i="3"/>
  <c r="D147" i="3"/>
  <c r="F142" i="3"/>
  <c r="D139" i="3"/>
  <c r="F184" i="3"/>
  <c r="D181" i="3"/>
  <c r="F176" i="3"/>
  <c r="D173" i="3"/>
  <c r="F168" i="3"/>
  <c r="D165" i="3"/>
  <c r="F160" i="3"/>
  <c r="D157" i="3"/>
  <c r="F152" i="3"/>
  <c r="D149" i="3"/>
  <c r="F144" i="3"/>
  <c r="D141" i="3"/>
  <c r="D138" i="3"/>
  <c r="F137" i="3"/>
  <c r="D136" i="3"/>
  <c r="F135" i="3"/>
  <c r="D134" i="3"/>
  <c r="F133" i="3"/>
  <c r="D132" i="3"/>
  <c r="F131" i="3"/>
  <c r="D130" i="3"/>
  <c r="F129" i="3"/>
  <c r="D128" i="3"/>
  <c r="F127" i="3"/>
  <c r="D126" i="3"/>
  <c r="F125" i="3"/>
  <c r="D124" i="3"/>
  <c r="F123" i="3"/>
  <c r="D122" i="3"/>
  <c r="F121" i="3"/>
  <c r="D120" i="3"/>
  <c r="F119" i="3"/>
  <c r="D118" i="3"/>
  <c r="F117" i="3"/>
  <c r="D116" i="3"/>
  <c r="F115" i="3"/>
  <c r="D114" i="3"/>
  <c r="F113" i="3"/>
  <c r="D112" i="3"/>
  <c r="F111" i="3"/>
  <c r="D110" i="3"/>
  <c r="F109" i="3"/>
  <c r="D108" i="3"/>
  <c r="F107" i="3"/>
  <c r="D183" i="3"/>
  <c r="F178" i="3"/>
  <c r="D175" i="3"/>
  <c r="F170" i="3"/>
  <c r="D167" i="3"/>
  <c r="F162" i="3"/>
  <c r="D159" i="3"/>
  <c r="F154" i="3"/>
  <c r="D151" i="3"/>
  <c r="F146" i="3"/>
  <c r="D143" i="3"/>
  <c r="D185" i="3"/>
  <c r="F180" i="3"/>
  <c r="D177" i="3"/>
  <c r="F172" i="3"/>
  <c r="D169" i="3"/>
  <c r="F164" i="3"/>
  <c r="D161" i="3"/>
  <c r="F156" i="3"/>
  <c r="D153" i="3"/>
  <c r="F148" i="3"/>
  <c r="D145" i="3"/>
  <c r="F140" i="3"/>
  <c r="F138" i="3"/>
  <c r="D137" i="3"/>
  <c r="F136" i="3"/>
  <c r="D135" i="3"/>
  <c r="F134" i="3"/>
  <c r="D133" i="3"/>
  <c r="F132" i="3"/>
  <c r="D131" i="3"/>
  <c r="F130" i="3"/>
  <c r="D129" i="3"/>
  <c r="F128" i="3"/>
  <c r="D127" i="3"/>
  <c r="F126" i="3"/>
  <c r="D125" i="3"/>
  <c r="F124" i="3"/>
  <c r="D123" i="3"/>
  <c r="F122" i="3"/>
  <c r="D121" i="3"/>
  <c r="F120" i="3"/>
  <c r="D119" i="3"/>
  <c r="F118" i="3"/>
  <c r="D117" i="3"/>
  <c r="F116" i="3"/>
  <c r="D115" i="3"/>
  <c r="F114" i="3"/>
  <c r="D113" i="3"/>
  <c r="F112" i="3"/>
  <c r="D111" i="3"/>
  <c r="F110" i="3"/>
  <c r="D109" i="3"/>
  <c r="F108" i="3"/>
  <c r="D107" i="3"/>
  <c r="F106" i="3"/>
  <c r="D105" i="3"/>
  <c r="F104" i="3"/>
  <c r="D103" i="3"/>
  <c r="F102" i="3"/>
  <c r="D101" i="3"/>
  <c r="F100" i="3"/>
  <c r="D99" i="3"/>
  <c r="F98" i="3"/>
  <c r="D97" i="3"/>
  <c r="F96" i="3"/>
  <c r="D95" i="3"/>
  <c r="F94" i="3"/>
  <c r="D93" i="3"/>
  <c r="F92" i="3"/>
  <c r="D91" i="3"/>
  <c r="F90" i="3"/>
  <c r="D89" i="3"/>
  <c r="F88" i="3"/>
  <c r="D87" i="3"/>
  <c r="F86" i="3"/>
  <c r="D85" i="3"/>
  <c r="F84" i="3"/>
  <c r="D83" i="3"/>
  <c r="F82" i="3"/>
  <c r="D81" i="3"/>
  <c r="F80" i="3"/>
  <c r="D79" i="3"/>
  <c r="F78" i="3"/>
  <c r="D77" i="3"/>
  <c r="F76" i="3"/>
  <c r="D75" i="3"/>
  <c r="F74" i="3"/>
  <c r="D73" i="3"/>
  <c r="F72" i="3"/>
  <c r="D71" i="3"/>
  <c r="F70" i="3"/>
  <c r="D69" i="3"/>
  <c r="F68" i="3"/>
  <c r="D67" i="3"/>
  <c r="F66" i="3"/>
  <c r="D65" i="3"/>
  <c r="D106" i="3"/>
  <c r="F101" i="3"/>
  <c r="D98" i="3"/>
  <c r="F93" i="3"/>
  <c r="D90" i="3"/>
  <c r="F85" i="3"/>
  <c r="D82" i="3"/>
  <c r="F77" i="3"/>
  <c r="D74" i="3"/>
  <c r="F69" i="3"/>
  <c r="D66" i="3"/>
  <c r="D51" i="3"/>
  <c r="F50" i="3"/>
  <c r="D49" i="3"/>
  <c r="F48" i="3"/>
  <c r="D47" i="3"/>
  <c r="F46" i="3"/>
  <c r="D45" i="3"/>
  <c r="F44" i="3"/>
  <c r="D43" i="3"/>
  <c r="F42" i="3"/>
  <c r="D41" i="3"/>
  <c r="F40" i="3"/>
  <c r="D39" i="3"/>
  <c r="F38" i="3"/>
  <c r="D37" i="3"/>
  <c r="F36" i="3"/>
  <c r="D35" i="3"/>
  <c r="F34" i="3"/>
  <c r="D33" i="3"/>
  <c r="F32" i="3"/>
  <c r="D31" i="3"/>
  <c r="F30" i="3"/>
  <c r="F103" i="3"/>
  <c r="D100" i="3"/>
  <c r="F95" i="3"/>
  <c r="D92" i="3"/>
  <c r="F87" i="3"/>
  <c r="D84" i="3"/>
  <c r="F79" i="3"/>
  <c r="D76" i="3"/>
  <c r="F71" i="3"/>
  <c r="D68" i="3"/>
  <c r="D64" i="3"/>
  <c r="F63" i="3"/>
  <c r="D62" i="3"/>
  <c r="F61" i="3"/>
  <c r="D60" i="3"/>
  <c r="F59" i="3"/>
  <c r="D58" i="3"/>
  <c r="F57" i="3"/>
  <c r="D56" i="3"/>
  <c r="F55" i="3"/>
  <c r="D54" i="3"/>
  <c r="F53" i="3"/>
  <c r="D52" i="3"/>
  <c r="F105" i="3"/>
  <c r="D102" i="3"/>
  <c r="F97" i="3"/>
  <c r="D94" i="3"/>
  <c r="F89" i="3"/>
  <c r="D86" i="3"/>
  <c r="F81" i="3"/>
  <c r="D78" i="3"/>
  <c r="F73" i="3"/>
  <c r="D70" i="3"/>
  <c r="F65" i="3"/>
  <c r="F51" i="3"/>
  <c r="D50" i="3"/>
  <c r="F49" i="3"/>
  <c r="D48" i="3"/>
  <c r="F47" i="3"/>
  <c r="D46" i="3"/>
  <c r="F45" i="3"/>
  <c r="D44" i="3"/>
  <c r="F43" i="3"/>
  <c r="D42" i="3"/>
  <c r="F41" i="3"/>
  <c r="D40" i="3"/>
  <c r="F39" i="3"/>
  <c r="D38" i="3"/>
  <c r="F37" i="3"/>
  <c r="D36" i="3"/>
  <c r="F35" i="3"/>
  <c r="D104" i="3"/>
  <c r="F99" i="3"/>
  <c r="D96" i="3"/>
  <c r="F91" i="3"/>
  <c r="D88" i="3"/>
  <c r="F83" i="3"/>
  <c r="D80" i="3"/>
  <c r="F75" i="3"/>
  <c r="D72" i="3"/>
  <c r="F67" i="3"/>
  <c r="F64" i="3"/>
  <c r="D63" i="3"/>
  <c r="F62" i="3"/>
  <c r="D61" i="3"/>
  <c r="F60" i="3"/>
  <c r="D59" i="3"/>
  <c r="F58" i="3"/>
  <c r="D57" i="3"/>
  <c r="F56" i="3"/>
  <c r="D55" i="3"/>
  <c r="F54" i="3"/>
  <c r="D53" i="3"/>
  <c r="F52" i="3"/>
  <c r="D15" i="3"/>
  <c r="D32" i="3"/>
  <c r="F31" i="3"/>
  <c r="D29" i="3"/>
  <c r="F28" i="3"/>
  <c r="D25" i="3"/>
  <c r="F24" i="3"/>
  <c r="D21" i="3"/>
  <c r="F20" i="3"/>
  <c r="D17" i="3"/>
  <c r="F16" i="3"/>
  <c r="F15" i="3"/>
  <c r="D28" i="3"/>
  <c r="F27" i="3"/>
  <c r="D24" i="3"/>
  <c r="F23" i="3"/>
  <c r="F19" i="3"/>
  <c r="D16" i="3"/>
  <c r="D34" i="3"/>
  <c r="F33" i="3"/>
  <c r="D30" i="3"/>
  <c r="D27" i="3"/>
  <c r="F26" i="3"/>
  <c r="D23" i="3"/>
  <c r="F22" i="3"/>
  <c r="D19" i="3"/>
  <c r="F18" i="3"/>
  <c r="F29" i="3"/>
  <c r="D26" i="3"/>
  <c r="F25" i="3"/>
  <c r="D22" i="3"/>
  <c r="F21" i="3"/>
  <c r="D18" i="3"/>
  <c r="F17" i="3"/>
  <c r="D20" i="3"/>
  <c r="AA8" i="3"/>
  <c r="S16" i="3"/>
  <c r="R24" i="3"/>
  <c r="S24" i="3" s="1"/>
  <c r="H30" i="3"/>
  <c r="I30" i="3"/>
  <c r="H38" i="3"/>
  <c r="I38" i="3"/>
  <c r="I46" i="3"/>
  <c r="H46" i="3"/>
  <c r="H69" i="3"/>
  <c r="I69" i="3"/>
  <c r="H85" i="3"/>
  <c r="I85" i="3"/>
  <c r="H101" i="3"/>
  <c r="I101" i="3"/>
  <c r="I58" i="3"/>
  <c r="H58" i="3"/>
  <c r="I66" i="3"/>
  <c r="H66" i="3"/>
  <c r="I82" i="3"/>
  <c r="H82" i="3"/>
  <c r="I98" i="3"/>
  <c r="H98" i="3"/>
  <c r="H41" i="3"/>
  <c r="I41" i="3"/>
  <c r="H49" i="3"/>
  <c r="I49" i="3"/>
  <c r="H73" i="3"/>
  <c r="I73" i="3"/>
  <c r="H89" i="3"/>
  <c r="I89" i="3"/>
  <c r="H105" i="3"/>
  <c r="I105" i="3"/>
  <c r="I57" i="3"/>
  <c r="H57" i="3"/>
  <c r="I70" i="3"/>
  <c r="H70" i="3"/>
  <c r="I86" i="3"/>
  <c r="H86" i="3"/>
  <c r="I102" i="3"/>
  <c r="H102" i="3"/>
  <c r="H142" i="3"/>
  <c r="I142" i="3"/>
  <c r="H158" i="3"/>
  <c r="I158" i="3"/>
  <c r="H174" i="3"/>
  <c r="I174" i="3"/>
  <c r="I112" i="3"/>
  <c r="H112" i="3"/>
  <c r="I120" i="3"/>
  <c r="H120" i="3"/>
  <c r="I128" i="3"/>
  <c r="H128" i="3"/>
  <c r="I136" i="3"/>
  <c r="H136" i="3"/>
  <c r="I147" i="3"/>
  <c r="H147" i="3"/>
  <c r="I163" i="3"/>
  <c r="H163" i="3"/>
  <c r="I179" i="3"/>
  <c r="H179" i="3"/>
  <c r="H153" i="3"/>
  <c r="I153" i="3"/>
  <c r="H169" i="3"/>
  <c r="I169" i="3"/>
  <c r="I185" i="3"/>
  <c r="H185" i="3"/>
  <c r="I113" i="3"/>
  <c r="H113" i="3"/>
  <c r="I121" i="3"/>
  <c r="H121" i="3"/>
  <c r="I129" i="3"/>
  <c r="H129" i="3"/>
  <c r="I137" i="3"/>
  <c r="H137" i="3"/>
  <c r="H152" i="3"/>
  <c r="I152" i="3"/>
  <c r="H168" i="3"/>
  <c r="I168" i="3"/>
  <c r="H184" i="3"/>
  <c r="I184" i="3"/>
  <c r="I214" i="3"/>
  <c r="H214" i="3"/>
  <c r="I196" i="3"/>
  <c r="H196" i="3"/>
  <c r="I194" i="3"/>
  <c r="H194" i="3"/>
  <c r="H224" i="3"/>
  <c r="I224" i="3"/>
  <c r="H188" i="3"/>
  <c r="I188" i="3"/>
  <c r="I208" i="3"/>
  <c r="H208" i="3"/>
  <c r="I197" i="3"/>
  <c r="H197" i="3"/>
  <c r="I205" i="3"/>
  <c r="H205" i="3"/>
  <c r="I213" i="3"/>
  <c r="H213" i="3"/>
  <c r="I221" i="3"/>
  <c r="H221" i="3"/>
  <c r="H229" i="3"/>
  <c r="I229" i="3"/>
  <c r="I237" i="3"/>
  <c r="H237" i="3"/>
  <c r="I259" i="3"/>
  <c r="H259" i="3"/>
  <c r="I249" i="3"/>
  <c r="H249" i="3"/>
  <c r="H271" i="3"/>
  <c r="I271" i="3"/>
  <c r="H238" i="3"/>
  <c r="I238" i="3"/>
  <c r="H273" i="3"/>
  <c r="I273" i="3"/>
  <c r="I269" i="3"/>
  <c r="H269" i="3"/>
  <c r="H246" i="3"/>
  <c r="I246" i="3"/>
  <c r="H254" i="3"/>
  <c r="I254" i="3"/>
  <c r="H262" i="3"/>
  <c r="I262" i="3"/>
  <c r="I274" i="3"/>
  <c r="H274" i="3"/>
  <c r="I290" i="3"/>
  <c r="H290" i="3"/>
  <c r="I306" i="3"/>
  <c r="H306" i="3"/>
  <c r="I288" i="3"/>
  <c r="H288" i="3"/>
  <c r="I304" i="3"/>
  <c r="H304" i="3"/>
  <c r="H279" i="3"/>
  <c r="I279" i="3"/>
  <c r="H295" i="3"/>
  <c r="I295" i="3"/>
  <c r="I312" i="3"/>
  <c r="H312" i="3"/>
  <c r="H285" i="3"/>
  <c r="I285" i="3"/>
  <c r="H301" i="3"/>
  <c r="I301" i="3"/>
  <c r="I326" i="3"/>
  <c r="H326" i="3"/>
  <c r="I324" i="3"/>
  <c r="H324" i="3"/>
  <c r="I330" i="3"/>
  <c r="H330" i="3"/>
  <c r="I320" i="3"/>
  <c r="H320" i="3"/>
  <c r="I344" i="3"/>
  <c r="H344" i="3"/>
  <c r="H321" i="3"/>
  <c r="I321" i="3"/>
  <c r="H329" i="3"/>
  <c r="I329" i="3"/>
  <c r="H337" i="3"/>
  <c r="I337" i="3"/>
  <c r="H345" i="3"/>
  <c r="I345" i="3"/>
  <c r="I20" i="3"/>
  <c r="H20" i="3"/>
  <c r="I28" i="3"/>
  <c r="H28" i="3"/>
  <c r="H35" i="3"/>
  <c r="I35" i="3"/>
  <c r="AB8" i="3"/>
  <c r="AB5" i="3"/>
  <c r="AA5" i="3"/>
  <c r="AC5" i="3"/>
  <c r="I19" i="3"/>
  <c r="H19" i="3"/>
  <c r="I27" i="3"/>
  <c r="H27" i="3"/>
  <c r="I32" i="3"/>
  <c r="H32" i="3"/>
  <c r="I40" i="3"/>
  <c r="H40" i="3"/>
  <c r="I48" i="3"/>
  <c r="H48" i="3"/>
  <c r="I76" i="3"/>
  <c r="H76" i="3"/>
  <c r="I92" i="3"/>
  <c r="H92" i="3"/>
  <c r="I52" i="3"/>
  <c r="H52" i="3"/>
  <c r="I60" i="3"/>
  <c r="H60" i="3"/>
  <c r="H67" i="3"/>
  <c r="I67" i="3"/>
  <c r="H83" i="3"/>
  <c r="I83" i="3"/>
  <c r="H99" i="3"/>
  <c r="I99" i="3"/>
  <c r="H43" i="3"/>
  <c r="I43" i="3"/>
  <c r="H51" i="3"/>
  <c r="I51" i="3"/>
  <c r="H80" i="3"/>
  <c r="I80" i="3"/>
  <c r="H96" i="3"/>
  <c r="I96" i="3"/>
  <c r="I108" i="3"/>
  <c r="H108" i="3"/>
  <c r="I59" i="3"/>
  <c r="H59" i="3"/>
  <c r="H71" i="3"/>
  <c r="I71" i="3"/>
  <c r="H87" i="3"/>
  <c r="I87" i="3"/>
  <c r="H103" i="3"/>
  <c r="I103" i="3"/>
  <c r="I149" i="3"/>
  <c r="H149" i="3"/>
  <c r="I165" i="3"/>
  <c r="H165" i="3"/>
  <c r="I181" i="3"/>
  <c r="H181" i="3"/>
  <c r="I114" i="3"/>
  <c r="H114" i="3"/>
  <c r="I122" i="3"/>
  <c r="H122" i="3"/>
  <c r="I130" i="3"/>
  <c r="H130" i="3"/>
  <c r="I138" i="3"/>
  <c r="H138" i="3"/>
  <c r="H148" i="3"/>
  <c r="I148" i="3"/>
  <c r="H164" i="3"/>
  <c r="I164" i="3"/>
  <c r="H180" i="3"/>
  <c r="I180" i="3"/>
  <c r="H154" i="3"/>
  <c r="I154" i="3"/>
  <c r="H170" i="3"/>
  <c r="I170" i="3"/>
  <c r="H107" i="3"/>
  <c r="I107" i="3"/>
  <c r="I115" i="3"/>
  <c r="H115" i="3"/>
  <c r="I123" i="3"/>
  <c r="H123" i="3"/>
  <c r="I131" i="3"/>
  <c r="H131" i="3"/>
  <c r="I143" i="3"/>
  <c r="H143" i="3"/>
  <c r="I159" i="3"/>
  <c r="H159" i="3"/>
  <c r="I175" i="3"/>
  <c r="H175" i="3"/>
  <c r="I187" i="3"/>
  <c r="H187" i="3"/>
  <c r="I222" i="3"/>
  <c r="H222" i="3"/>
  <c r="I204" i="3"/>
  <c r="H204" i="3"/>
  <c r="I202" i="3"/>
  <c r="H202" i="3"/>
  <c r="H228" i="3"/>
  <c r="I228" i="3"/>
  <c r="I190" i="3"/>
  <c r="H190" i="3"/>
  <c r="I216" i="3"/>
  <c r="H216" i="3"/>
  <c r="I199" i="3"/>
  <c r="H199" i="3"/>
  <c r="I207" i="3"/>
  <c r="H207" i="3"/>
  <c r="I215" i="3"/>
  <c r="H215" i="3"/>
  <c r="I223" i="3"/>
  <c r="H223" i="3"/>
  <c r="I231" i="3"/>
  <c r="H231" i="3"/>
  <c r="I239" i="3"/>
  <c r="H239" i="3"/>
  <c r="I267" i="3"/>
  <c r="H267" i="3"/>
  <c r="I257" i="3"/>
  <c r="H257" i="3"/>
  <c r="H232" i="3"/>
  <c r="I232" i="3"/>
  <c r="I247" i="3"/>
  <c r="H247" i="3"/>
  <c r="I245" i="3"/>
  <c r="H245" i="3"/>
  <c r="I240" i="3"/>
  <c r="H240" i="3"/>
  <c r="I248" i="3"/>
  <c r="H248" i="3"/>
  <c r="I256" i="3"/>
  <c r="H256" i="3"/>
  <c r="I264" i="3"/>
  <c r="H264" i="3"/>
  <c r="H275" i="3"/>
  <c r="I275" i="3"/>
  <c r="H291" i="3"/>
  <c r="I291" i="3"/>
  <c r="H307" i="3"/>
  <c r="I307" i="3"/>
  <c r="H289" i="3"/>
  <c r="I289" i="3"/>
  <c r="H305" i="3"/>
  <c r="I305" i="3"/>
  <c r="H286" i="3"/>
  <c r="I286" i="3"/>
  <c r="H302" i="3"/>
  <c r="I302" i="3"/>
  <c r="I276" i="3"/>
  <c r="H276" i="3"/>
  <c r="I292" i="3"/>
  <c r="H292" i="3"/>
  <c r="I308" i="3"/>
  <c r="H308" i="3"/>
  <c r="I334" i="3"/>
  <c r="H334" i="3"/>
  <c r="I332" i="3"/>
  <c r="H332" i="3"/>
  <c r="I338" i="3"/>
  <c r="H338" i="3"/>
  <c r="I328" i="3"/>
  <c r="H328" i="3"/>
  <c r="I315" i="3"/>
  <c r="H315" i="3"/>
  <c r="I323" i="3"/>
  <c r="H323" i="3"/>
  <c r="I331" i="3"/>
  <c r="H331" i="3"/>
  <c r="I339" i="3"/>
  <c r="H339" i="3"/>
  <c r="H347" i="3"/>
  <c r="I347" i="3"/>
  <c r="I15" i="3"/>
  <c r="S21" i="3"/>
  <c r="H31" i="3"/>
  <c r="I31" i="3"/>
  <c r="I21" i="3"/>
  <c r="H21" i="3"/>
  <c r="I29" i="3"/>
  <c r="H29" i="3"/>
  <c r="I26" i="3"/>
  <c r="H26" i="3"/>
  <c r="S15" i="3"/>
  <c r="T15" i="3" s="1"/>
  <c r="T16" i="3" s="1"/>
  <c r="T17" i="3" s="1"/>
  <c r="T18" i="3" s="1"/>
  <c r="T19" i="3" s="1"/>
  <c r="R20" i="3"/>
  <c r="S20" i="3" s="1"/>
  <c r="R28" i="3"/>
  <c r="S28" i="3" s="1"/>
  <c r="H34" i="3"/>
  <c r="I34" i="3"/>
  <c r="I42" i="3"/>
  <c r="H42" i="3"/>
  <c r="I50" i="3"/>
  <c r="H50" i="3"/>
  <c r="H77" i="3"/>
  <c r="I77" i="3"/>
  <c r="H93" i="3"/>
  <c r="I93" i="3"/>
  <c r="I54" i="3"/>
  <c r="H54" i="3"/>
  <c r="I62" i="3"/>
  <c r="H62" i="3"/>
  <c r="I74" i="3"/>
  <c r="H74" i="3"/>
  <c r="I90" i="3"/>
  <c r="H90" i="3"/>
  <c r="I106" i="3"/>
  <c r="H106" i="3"/>
  <c r="H45" i="3"/>
  <c r="I45" i="3"/>
  <c r="H65" i="3"/>
  <c r="I65" i="3"/>
  <c r="H81" i="3"/>
  <c r="I81" i="3"/>
  <c r="H97" i="3"/>
  <c r="I97" i="3"/>
  <c r="I53" i="3"/>
  <c r="H53" i="3"/>
  <c r="I61" i="3"/>
  <c r="H61" i="3"/>
  <c r="I78" i="3"/>
  <c r="H78" i="3"/>
  <c r="I94" i="3"/>
  <c r="H94" i="3"/>
  <c r="I110" i="3"/>
  <c r="H110" i="3"/>
  <c r="H150" i="3"/>
  <c r="I150" i="3"/>
  <c r="H166" i="3"/>
  <c r="I166" i="3"/>
  <c r="H182" i="3"/>
  <c r="I182" i="3"/>
  <c r="I116" i="3"/>
  <c r="H116" i="3"/>
  <c r="I124" i="3"/>
  <c r="H124" i="3"/>
  <c r="I132" i="3"/>
  <c r="H132" i="3"/>
  <c r="I139" i="3"/>
  <c r="H139" i="3"/>
  <c r="I155" i="3"/>
  <c r="H155" i="3"/>
  <c r="I171" i="3"/>
  <c r="H171" i="3"/>
  <c r="H145" i="3"/>
  <c r="I145" i="3"/>
  <c r="H161" i="3"/>
  <c r="I161" i="3"/>
  <c r="H177" i="3"/>
  <c r="I177" i="3"/>
  <c r="H109" i="3"/>
  <c r="I109" i="3"/>
  <c r="I117" i="3"/>
  <c r="H117" i="3"/>
  <c r="I125" i="3"/>
  <c r="H125" i="3"/>
  <c r="I133" i="3"/>
  <c r="H133" i="3"/>
  <c r="H144" i="3"/>
  <c r="I144" i="3"/>
  <c r="H160" i="3"/>
  <c r="I160" i="3"/>
  <c r="H176" i="3"/>
  <c r="I176" i="3"/>
  <c r="I198" i="3"/>
  <c r="H198" i="3"/>
  <c r="H226" i="3"/>
  <c r="I226" i="3"/>
  <c r="I212" i="3"/>
  <c r="H212" i="3"/>
  <c r="I210" i="3"/>
  <c r="H210" i="3"/>
  <c r="H230" i="3"/>
  <c r="I230" i="3"/>
  <c r="I192" i="3"/>
  <c r="H192" i="3"/>
  <c r="H193" i="3"/>
  <c r="I193" i="3"/>
  <c r="H201" i="3"/>
  <c r="I201" i="3"/>
  <c r="H209" i="3"/>
  <c r="I209" i="3"/>
  <c r="H217" i="3"/>
  <c r="I217" i="3"/>
  <c r="H225" i="3"/>
  <c r="I225" i="3"/>
  <c r="I233" i="3"/>
  <c r="H233" i="3"/>
  <c r="I243" i="3"/>
  <c r="H243" i="3"/>
  <c r="I272" i="3"/>
  <c r="H272" i="3"/>
  <c r="I265" i="3"/>
  <c r="H265" i="3"/>
  <c r="H234" i="3"/>
  <c r="I234" i="3"/>
  <c r="I255" i="3"/>
  <c r="H255" i="3"/>
  <c r="I253" i="3"/>
  <c r="H253" i="3"/>
  <c r="I242" i="3"/>
  <c r="H242" i="3"/>
  <c r="I250" i="3"/>
  <c r="H250" i="3"/>
  <c r="I258" i="3"/>
  <c r="H258" i="3"/>
  <c r="I266" i="3"/>
  <c r="H266" i="3"/>
  <c r="I282" i="3"/>
  <c r="H282" i="3"/>
  <c r="I298" i="3"/>
  <c r="H298" i="3"/>
  <c r="I280" i="3"/>
  <c r="H280" i="3"/>
  <c r="I296" i="3"/>
  <c r="H296" i="3"/>
  <c r="I322" i="3"/>
  <c r="H322" i="3"/>
  <c r="H287" i="3"/>
  <c r="I287" i="3"/>
  <c r="H303" i="3"/>
  <c r="I303" i="3"/>
  <c r="H277" i="3"/>
  <c r="I277" i="3"/>
  <c r="H293" i="3"/>
  <c r="I293" i="3"/>
  <c r="H309" i="3"/>
  <c r="I309" i="3"/>
  <c r="I314" i="3"/>
  <c r="H314" i="3"/>
  <c r="I342" i="3"/>
  <c r="H342" i="3"/>
  <c r="H311" i="3"/>
  <c r="I311" i="3"/>
  <c r="I336" i="3"/>
  <c r="H336" i="3"/>
  <c r="H317" i="3"/>
  <c r="I317" i="3"/>
  <c r="I325" i="3"/>
  <c r="H325" i="3"/>
  <c r="I333" i="3"/>
  <c r="H333" i="3"/>
  <c r="H341" i="3"/>
  <c r="I341" i="3"/>
  <c r="I348" i="3"/>
  <c r="H348" i="3"/>
  <c r="J306" i="2"/>
  <c r="E306" i="2"/>
  <c r="J285" i="2"/>
  <c r="E285" i="2"/>
  <c r="J253" i="2"/>
  <c r="E253" i="2"/>
  <c r="J302" i="2"/>
  <c r="E302" i="2"/>
  <c r="E292" i="2"/>
  <c r="J292" i="2"/>
  <c r="J247" i="2"/>
  <c r="E247" i="2"/>
  <c r="E343" i="2"/>
  <c r="J343" i="2"/>
  <c r="E339" i="2"/>
  <c r="J339" i="2"/>
  <c r="E335" i="2"/>
  <c r="J335" i="2"/>
  <c r="E331" i="2"/>
  <c r="J331" i="2"/>
  <c r="E327" i="2"/>
  <c r="J327" i="2"/>
  <c r="E323" i="2"/>
  <c r="J323" i="2"/>
  <c r="E319" i="2"/>
  <c r="J319" i="2"/>
  <c r="E315" i="2"/>
  <c r="J315" i="2"/>
  <c r="E311" i="2"/>
  <c r="J311" i="2"/>
  <c r="J279" i="2"/>
  <c r="E279" i="2"/>
  <c r="E307" i="2"/>
  <c r="J307" i="2"/>
  <c r="E303" i="2"/>
  <c r="J303" i="2"/>
  <c r="E299" i="2"/>
  <c r="J299" i="2"/>
  <c r="E295" i="2"/>
  <c r="J295" i="2"/>
  <c r="E291" i="2"/>
  <c r="J291" i="2"/>
  <c r="E287" i="2"/>
  <c r="J287" i="2"/>
  <c r="E206" i="2"/>
  <c r="J206" i="2"/>
  <c r="E210" i="2"/>
  <c r="J210" i="2"/>
  <c r="E212" i="2"/>
  <c r="J212" i="2"/>
  <c r="J223" i="2"/>
  <c r="E223" i="2"/>
  <c r="J172" i="2"/>
  <c r="E172" i="2"/>
  <c r="E202" i="2"/>
  <c r="J202" i="2"/>
  <c r="E194" i="2"/>
  <c r="J194" i="2"/>
  <c r="E186" i="2"/>
  <c r="J186" i="2"/>
  <c r="J164" i="2"/>
  <c r="E164" i="2"/>
  <c r="J168" i="2"/>
  <c r="E168" i="2"/>
  <c r="E104" i="2"/>
  <c r="J104" i="2"/>
  <c r="J181" i="2"/>
  <c r="E181" i="2"/>
  <c r="J177" i="2"/>
  <c r="E177" i="2"/>
  <c r="J173" i="2"/>
  <c r="E173" i="2"/>
  <c r="J169" i="2"/>
  <c r="E169" i="2"/>
  <c r="E165" i="2"/>
  <c r="J165" i="2"/>
  <c r="J161" i="2"/>
  <c r="E161" i="2"/>
  <c r="J157" i="2"/>
  <c r="E157" i="2"/>
  <c r="J153" i="2"/>
  <c r="E153" i="2"/>
  <c r="E149" i="2"/>
  <c r="J149" i="2"/>
  <c r="J145" i="2"/>
  <c r="E145" i="2"/>
  <c r="E141" i="2"/>
  <c r="J141" i="2"/>
  <c r="E137" i="2"/>
  <c r="J137" i="2"/>
  <c r="E133" i="2"/>
  <c r="J133" i="2"/>
  <c r="E129" i="2"/>
  <c r="J129" i="2"/>
  <c r="E125" i="2"/>
  <c r="J125" i="2"/>
  <c r="E121" i="2"/>
  <c r="J121" i="2"/>
  <c r="E117" i="2"/>
  <c r="J117" i="2"/>
  <c r="E113" i="2"/>
  <c r="J113" i="2"/>
  <c r="E109" i="2"/>
  <c r="J109" i="2"/>
  <c r="J60" i="2"/>
  <c r="E60" i="2"/>
  <c r="J44" i="2"/>
  <c r="E44" i="2"/>
  <c r="J54" i="2"/>
  <c r="E54" i="2"/>
  <c r="J38" i="2"/>
  <c r="E38" i="2"/>
  <c r="E63" i="2"/>
  <c r="J63" i="2"/>
  <c r="E59" i="2"/>
  <c r="J59" i="2"/>
  <c r="E55" i="2"/>
  <c r="J55" i="2"/>
  <c r="E51" i="2"/>
  <c r="J51" i="2"/>
  <c r="E47" i="2"/>
  <c r="J47" i="2"/>
  <c r="E43" i="2"/>
  <c r="J43" i="2"/>
  <c r="E39" i="2"/>
  <c r="J39" i="2"/>
  <c r="E35" i="2"/>
  <c r="J35" i="2"/>
  <c r="E290" i="2"/>
  <c r="J290" i="2"/>
  <c r="E346" i="2"/>
  <c r="J346" i="2"/>
  <c r="J342" i="2"/>
  <c r="E342" i="2"/>
  <c r="J338" i="2"/>
  <c r="E338" i="2"/>
  <c r="J334" i="2"/>
  <c r="E334" i="2"/>
  <c r="J330" i="2"/>
  <c r="E330" i="2"/>
  <c r="J326" i="2"/>
  <c r="E326" i="2"/>
  <c r="J322" i="2"/>
  <c r="E322" i="2"/>
  <c r="J318" i="2"/>
  <c r="E318" i="2"/>
  <c r="J314" i="2"/>
  <c r="E314" i="2"/>
  <c r="J310" i="2"/>
  <c r="E310" i="2"/>
  <c r="J300" i="2"/>
  <c r="E300" i="2"/>
  <c r="J255" i="2"/>
  <c r="E255" i="2"/>
  <c r="J277" i="2"/>
  <c r="E277" i="2"/>
  <c r="J304" i="2"/>
  <c r="E304" i="2"/>
  <c r="J273" i="2"/>
  <c r="E273" i="2"/>
  <c r="J257" i="2"/>
  <c r="E257" i="2"/>
  <c r="J241" i="2"/>
  <c r="E241" i="2"/>
  <c r="J225" i="2"/>
  <c r="E225" i="2"/>
  <c r="E211" i="2"/>
  <c r="J211" i="2"/>
  <c r="J283" i="2"/>
  <c r="E283" i="2"/>
  <c r="J267" i="2"/>
  <c r="E267" i="2"/>
  <c r="J251" i="2"/>
  <c r="E251" i="2"/>
  <c r="J235" i="2"/>
  <c r="E235" i="2"/>
  <c r="J219" i="2"/>
  <c r="E219" i="2"/>
  <c r="E209" i="2"/>
  <c r="J209" i="2"/>
  <c r="J237" i="2"/>
  <c r="E237" i="2"/>
  <c r="J221" i="2"/>
  <c r="E221" i="2"/>
  <c r="E205" i="2"/>
  <c r="J205" i="2"/>
  <c r="E284" i="2"/>
  <c r="J284" i="2"/>
  <c r="E280" i="2"/>
  <c r="J280" i="2"/>
  <c r="E276" i="2"/>
  <c r="J276" i="2"/>
  <c r="J272" i="2"/>
  <c r="E272" i="2"/>
  <c r="E268" i="2"/>
  <c r="J268" i="2"/>
  <c r="E264" i="2"/>
  <c r="J264" i="2"/>
  <c r="E260" i="2"/>
  <c r="J260" i="2"/>
  <c r="J256" i="2"/>
  <c r="E256" i="2"/>
  <c r="E252" i="2"/>
  <c r="J252" i="2"/>
  <c r="J248" i="2"/>
  <c r="E248" i="2"/>
  <c r="E244" i="2"/>
  <c r="J244" i="2"/>
  <c r="E240" i="2"/>
  <c r="J240" i="2"/>
  <c r="E236" i="2"/>
  <c r="J236" i="2"/>
  <c r="E232" i="2"/>
  <c r="J232" i="2"/>
  <c r="E228" i="2"/>
  <c r="J228" i="2"/>
  <c r="E224" i="2"/>
  <c r="J224" i="2"/>
  <c r="E220" i="2"/>
  <c r="J220" i="2"/>
  <c r="E216" i="2"/>
  <c r="J216" i="2"/>
  <c r="E208" i="2"/>
  <c r="J208" i="2"/>
  <c r="E200" i="2"/>
  <c r="J200" i="2"/>
  <c r="E192" i="2"/>
  <c r="J192" i="2"/>
  <c r="E184" i="2"/>
  <c r="J184" i="2"/>
  <c r="E201" i="2"/>
  <c r="J201" i="2"/>
  <c r="E193" i="2"/>
  <c r="J193" i="2"/>
  <c r="E185" i="2"/>
  <c r="J185" i="2"/>
  <c r="E204" i="2"/>
  <c r="J204" i="2"/>
  <c r="E196" i="2"/>
  <c r="J196" i="2"/>
  <c r="E188" i="2"/>
  <c r="J188" i="2"/>
  <c r="J176" i="2"/>
  <c r="E176" i="2"/>
  <c r="J156" i="2"/>
  <c r="E156" i="2"/>
  <c r="E198" i="2"/>
  <c r="J198" i="2"/>
  <c r="E190" i="2"/>
  <c r="J190" i="2"/>
  <c r="E182" i="2"/>
  <c r="J182" i="2"/>
  <c r="J178" i="2"/>
  <c r="E178" i="2"/>
  <c r="J162" i="2"/>
  <c r="E162" i="2"/>
  <c r="J146" i="2"/>
  <c r="E146" i="2"/>
  <c r="J130" i="2"/>
  <c r="E130" i="2"/>
  <c r="J114" i="2"/>
  <c r="E114" i="2"/>
  <c r="J148" i="2"/>
  <c r="E148" i="2"/>
  <c r="J132" i="2"/>
  <c r="E132" i="2"/>
  <c r="J116" i="2"/>
  <c r="E116" i="2"/>
  <c r="J150" i="2"/>
  <c r="E150" i="2"/>
  <c r="J134" i="2"/>
  <c r="E134" i="2"/>
  <c r="J118" i="2"/>
  <c r="E118" i="2"/>
  <c r="E105" i="2"/>
  <c r="J105" i="2"/>
  <c r="J128" i="2"/>
  <c r="E128" i="2"/>
  <c r="J112" i="2"/>
  <c r="E112" i="2"/>
  <c r="E107" i="2"/>
  <c r="J107" i="2"/>
  <c r="E99" i="2"/>
  <c r="J99" i="2"/>
  <c r="E91" i="2"/>
  <c r="J91" i="2"/>
  <c r="E83" i="2"/>
  <c r="J83" i="2"/>
  <c r="E75" i="2"/>
  <c r="J75" i="2"/>
  <c r="E67" i="2"/>
  <c r="J67" i="2"/>
  <c r="E97" i="2"/>
  <c r="J97" i="2"/>
  <c r="E89" i="2"/>
  <c r="J89" i="2"/>
  <c r="E81" i="2"/>
  <c r="J81" i="2"/>
  <c r="E73" i="2"/>
  <c r="J73" i="2"/>
  <c r="J64" i="2"/>
  <c r="E64" i="2"/>
  <c r="J48" i="2"/>
  <c r="E48" i="2"/>
  <c r="J32" i="2"/>
  <c r="E32" i="2"/>
  <c r="J50" i="2"/>
  <c r="E50" i="2"/>
  <c r="J34" i="2"/>
  <c r="E34" i="2"/>
  <c r="J347" i="2"/>
  <c r="E347" i="2"/>
  <c r="J298" i="2"/>
  <c r="E298" i="2"/>
  <c r="J269" i="2"/>
  <c r="E269" i="2"/>
  <c r="J239" i="2"/>
  <c r="E239" i="2"/>
  <c r="E296" i="2"/>
  <c r="J296" i="2"/>
  <c r="E288" i="2"/>
  <c r="J288" i="2"/>
  <c r="J345" i="2"/>
  <c r="E345" i="2"/>
  <c r="E341" i="2"/>
  <c r="J341" i="2"/>
  <c r="E337" i="2"/>
  <c r="J337" i="2"/>
  <c r="E333" i="2"/>
  <c r="J333" i="2"/>
  <c r="E329" i="2"/>
  <c r="J329" i="2"/>
  <c r="E325" i="2"/>
  <c r="J325" i="2"/>
  <c r="E321" i="2"/>
  <c r="J321" i="2"/>
  <c r="E317" i="2"/>
  <c r="J317" i="2"/>
  <c r="E313" i="2"/>
  <c r="J313" i="2"/>
  <c r="E309" i="2"/>
  <c r="J309" i="2"/>
  <c r="J263" i="2"/>
  <c r="E263" i="2"/>
  <c r="E305" i="2"/>
  <c r="J305" i="2"/>
  <c r="E301" i="2"/>
  <c r="J301" i="2"/>
  <c r="E297" i="2"/>
  <c r="J297" i="2"/>
  <c r="J293" i="2"/>
  <c r="E293" i="2"/>
  <c r="J289" i="2"/>
  <c r="E289" i="2"/>
  <c r="J213" i="2"/>
  <c r="E213" i="2"/>
  <c r="J231" i="2"/>
  <c r="E231" i="2"/>
  <c r="E214" i="2"/>
  <c r="J214" i="2"/>
  <c r="J215" i="2"/>
  <c r="E215" i="2"/>
  <c r="E207" i="2"/>
  <c r="J207" i="2"/>
  <c r="E199" i="2"/>
  <c r="J199" i="2"/>
  <c r="E191" i="2"/>
  <c r="J191" i="2"/>
  <c r="E183" i="2"/>
  <c r="J183" i="2"/>
  <c r="J160" i="2"/>
  <c r="E160" i="2"/>
  <c r="J174" i="2"/>
  <c r="E174" i="2"/>
  <c r="J152" i="2"/>
  <c r="E152" i="2"/>
  <c r="E203" i="2"/>
  <c r="J203" i="2"/>
  <c r="E195" i="2"/>
  <c r="J195" i="2"/>
  <c r="E187" i="2"/>
  <c r="J187" i="2"/>
  <c r="J144" i="2"/>
  <c r="E144" i="2"/>
  <c r="E197" i="2"/>
  <c r="J197" i="2"/>
  <c r="E189" i="2"/>
  <c r="J189" i="2"/>
  <c r="J180" i="2"/>
  <c r="E180" i="2"/>
  <c r="J158" i="2"/>
  <c r="E158" i="2"/>
  <c r="E179" i="2"/>
  <c r="J179" i="2"/>
  <c r="E175" i="2"/>
  <c r="J175" i="2"/>
  <c r="E171" i="2"/>
  <c r="J171" i="2"/>
  <c r="J167" i="2"/>
  <c r="E167" i="2"/>
  <c r="E163" i="2"/>
  <c r="J163" i="2"/>
  <c r="J159" i="2"/>
  <c r="E159" i="2"/>
  <c r="E155" i="2"/>
  <c r="J155" i="2"/>
  <c r="E151" i="2"/>
  <c r="J151" i="2"/>
  <c r="E147" i="2"/>
  <c r="J147" i="2"/>
  <c r="E143" i="2"/>
  <c r="J143" i="2"/>
  <c r="E139" i="2"/>
  <c r="J139" i="2"/>
  <c r="E135" i="2"/>
  <c r="J135" i="2"/>
  <c r="E131" i="2"/>
  <c r="J131" i="2"/>
  <c r="E127" i="2"/>
  <c r="J127" i="2"/>
  <c r="E123" i="2"/>
  <c r="J123" i="2"/>
  <c r="E119" i="2"/>
  <c r="J119" i="2"/>
  <c r="E115" i="2"/>
  <c r="J115" i="2"/>
  <c r="E111" i="2"/>
  <c r="J111" i="2"/>
  <c r="J106" i="2"/>
  <c r="E106" i="2"/>
  <c r="E98" i="2"/>
  <c r="J98" i="2"/>
  <c r="E90" i="2"/>
  <c r="J90" i="2"/>
  <c r="E82" i="2"/>
  <c r="J82" i="2"/>
  <c r="E74" i="2"/>
  <c r="J74" i="2"/>
  <c r="E66" i="2"/>
  <c r="J66" i="2"/>
  <c r="E101" i="2"/>
  <c r="J101" i="2"/>
  <c r="E93" i="2"/>
  <c r="J93" i="2"/>
  <c r="E85" i="2"/>
  <c r="J85" i="2"/>
  <c r="E77" i="2"/>
  <c r="J77" i="2"/>
  <c r="E69" i="2"/>
  <c r="J69" i="2"/>
  <c r="E103" i="2"/>
  <c r="J103" i="2"/>
  <c r="E95" i="2"/>
  <c r="J95" i="2"/>
  <c r="E87" i="2"/>
  <c r="J87" i="2"/>
  <c r="E79" i="2"/>
  <c r="J79" i="2"/>
  <c r="E71" i="2"/>
  <c r="J71" i="2"/>
  <c r="E96" i="2"/>
  <c r="J96" i="2"/>
  <c r="E88" i="2"/>
  <c r="J88" i="2"/>
  <c r="E80" i="2"/>
  <c r="J80" i="2"/>
  <c r="E72" i="2"/>
  <c r="J72" i="2"/>
  <c r="J62" i="2"/>
  <c r="E62" i="2"/>
  <c r="J52" i="2"/>
  <c r="E52" i="2"/>
  <c r="J36" i="2"/>
  <c r="E36" i="2"/>
  <c r="J46" i="2"/>
  <c r="E46" i="2"/>
  <c r="J65" i="2"/>
  <c r="E65" i="2"/>
  <c r="E61" i="2"/>
  <c r="J61" i="2"/>
  <c r="E57" i="2"/>
  <c r="J57" i="2"/>
  <c r="E53" i="2"/>
  <c r="J53" i="2"/>
  <c r="E49" i="2"/>
  <c r="J49" i="2"/>
  <c r="E45" i="2"/>
  <c r="J45" i="2"/>
  <c r="E41" i="2"/>
  <c r="J41" i="2"/>
  <c r="E37" i="2"/>
  <c r="J37" i="2"/>
  <c r="E33" i="2"/>
  <c r="J33" i="2"/>
  <c r="E294" i="2"/>
  <c r="J294" i="2"/>
  <c r="E286" i="2"/>
  <c r="J286" i="2"/>
  <c r="E348" i="2"/>
  <c r="J348" i="2"/>
  <c r="J344" i="2"/>
  <c r="E344" i="2"/>
  <c r="J340" i="2"/>
  <c r="E340" i="2"/>
  <c r="J336" i="2"/>
  <c r="E336" i="2"/>
  <c r="J332" i="2"/>
  <c r="E332" i="2"/>
  <c r="J328" i="2"/>
  <c r="E328" i="2"/>
  <c r="J324" i="2"/>
  <c r="E324" i="2"/>
  <c r="J320" i="2"/>
  <c r="E320" i="2"/>
  <c r="J316" i="2"/>
  <c r="E316" i="2"/>
  <c r="J312" i="2"/>
  <c r="E312" i="2"/>
  <c r="J308" i="2"/>
  <c r="E308" i="2"/>
  <c r="J271" i="2"/>
  <c r="E271" i="2"/>
  <c r="J261" i="2"/>
  <c r="E261" i="2"/>
  <c r="J281" i="2"/>
  <c r="E281" i="2"/>
  <c r="J265" i="2"/>
  <c r="E265" i="2"/>
  <c r="J249" i="2"/>
  <c r="E249" i="2"/>
  <c r="J233" i="2"/>
  <c r="E233" i="2"/>
  <c r="J217" i="2"/>
  <c r="E217" i="2"/>
  <c r="J275" i="2"/>
  <c r="E275" i="2"/>
  <c r="J259" i="2"/>
  <c r="E259" i="2"/>
  <c r="J243" i="2"/>
  <c r="E243" i="2"/>
  <c r="J227" i="2"/>
  <c r="E227" i="2"/>
  <c r="J245" i="2"/>
  <c r="E245" i="2"/>
  <c r="J229" i="2"/>
  <c r="E229" i="2"/>
  <c r="E282" i="2"/>
  <c r="J282" i="2"/>
  <c r="E278" i="2"/>
  <c r="J278" i="2"/>
  <c r="E274" i="2"/>
  <c r="J274" i="2"/>
  <c r="J270" i="2"/>
  <c r="E270" i="2"/>
  <c r="E266" i="2"/>
  <c r="J266" i="2"/>
  <c r="E262" i="2"/>
  <c r="J262" i="2"/>
  <c r="E258" i="2"/>
  <c r="J258" i="2"/>
  <c r="J254" i="2"/>
  <c r="E254" i="2"/>
  <c r="E250" i="2"/>
  <c r="J250" i="2"/>
  <c r="E246" i="2"/>
  <c r="J246" i="2"/>
  <c r="E242" i="2"/>
  <c r="J242" i="2"/>
  <c r="E238" i="2"/>
  <c r="J238" i="2"/>
  <c r="E234" i="2"/>
  <c r="J234" i="2"/>
  <c r="E230" i="2"/>
  <c r="J230" i="2"/>
  <c r="E226" i="2"/>
  <c r="J226" i="2"/>
  <c r="E222" i="2"/>
  <c r="J222" i="2"/>
  <c r="E218" i="2"/>
  <c r="J218" i="2"/>
  <c r="J166" i="2"/>
  <c r="E166" i="2"/>
  <c r="J170" i="2"/>
  <c r="E170" i="2"/>
  <c r="J154" i="2"/>
  <c r="E154" i="2"/>
  <c r="J138" i="2"/>
  <c r="E138" i="2"/>
  <c r="J122" i="2"/>
  <c r="E122" i="2"/>
  <c r="E108" i="2"/>
  <c r="J108" i="2"/>
  <c r="J140" i="2"/>
  <c r="E140" i="2"/>
  <c r="J124" i="2"/>
  <c r="E124" i="2"/>
  <c r="J142" i="2"/>
  <c r="E142" i="2"/>
  <c r="J126" i="2"/>
  <c r="E126" i="2"/>
  <c r="J110" i="2"/>
  <c r="E110" i="2"/>
  <c r="J136" i="2"/>
  <c r="E136" i="2"/>
  <c r="J120" i="2"/>
  <c r="E120" i="2"/>
  <c r="E100" i="2"/>
  <c r="J100" i="2"/>
  <c r="E92" i="2"/>
  <c r="J92" i="2"/>
  <c r="E84" i="2"/>
  <c r="J84" i="2"/>
  <c r="E76" i="2"/>
  <c r="J76" i="2"/>
  <c r="E68" i="2"/>
  <c r="J68" i="2"/>
  <c r="E102" i="2"/>
  <c r="J102" i="2"/>
  <c r="E94" i="2"/>
  <c r="J94" i="2"/>
  <c r="E86" i="2"/>
  <c r="J86" i="2"/>
  <c r="E78" i="2"/>
  <c r="J78" i="2"/>
  <c r="E70" i="2"/>
  <c r="J70" i="2"/>
  <c r="J56" i="2"/>
  <c r="E56" i="2"/>
  <c r="J40" i="2"/>
  <c r="E40" i="2"/>
  <c r="J58" i="2"/>
  <c r="E58" i="2"/>
  <c r="J42" i="2"/>
  <c r="E42" i="2"/>
  <c r="AC8" i="2"/>
  <c r="AC51" i="2"/>
  <c r="T16" i="2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E19" i="2"/>
  <c r="J19" i="2"/>
  <c r="E22" i="2"/>
  <c r="J22" i="2"/>
  <c r="J15" i="2"/>
  <c r="E15" i="2"/>
  <c r="E17" i="2"/>
  <c r="J17" i="2"/>
  <c r="E27" i="2"/>
  <c r="J27" i="2"/>
  <c r="E16" i="2"/>
  <c r="J16" i="2"/>
  <c r="E23" i="2"/>
  <c r="J23" i="2"/>
  <c r="E26" i="2"/>
  <c r="J26" i="2"/>
  <c r="Y2" i="2"/>
  <c r="J21" i="2"/>
  <c r="E21" i="2"/>
  <c r="E30" i="2"/>
  <c r="J30" i="2"/>
  <c r="E29" i="2"/>
  <c r="J29" i="2"/>
  <c r="E20" i="2"/>
  <c r="J20" i="2"/>
  <c r="E31" i="2"/>
  <c r="J31" i="2"/>
  <c r="J28" i="2"/>
  <c r="E28" i="2"/>
  <c r="E18" i="2"/>
  <c r="J18" i="2"/>
  <c r="E25" i="2"/>
  <c r="J25" i="2"/>
  <c r="E24" i="2"/>
  <c r="J24" i="2"/>
  <c r="AC8" i="3" l="1"/>
  <c r="AC51" i="3"/>
  <c r="T20" i="3"/>
  <c r="T21" i="3" s="1"/>
  <c r="T22" i="3" s="1"/>
  <c r="T23" i="3" s="1"/>
  <c r="T24" i="3" s="1"/>
  <c r="T25" i="3" s="1"/>
  <c r="T26" i="3" s="1"/>
  <c r="T27" i="3" s="1"/>
  <c r="T28" i="3" s="1"/>
  <c r="E18" i="3"/>
  <c r="J18" i="3"/>
  <c r="E26" i="3"/>
  <c r="J26" i="3"/>
  <c r="J30" i="3"/>
  <c r="E30" i="3"/>
  <c r="E28" i="3"/>
  <c r="J28" i="3"/>
  <c r="E15" i="3"/>
  <c r="J15" i="3"/>
  <c r="J72" i="3"/>
  <c r="E72" i="3"/>
  <c r="J88" i="3"/>
  <c r="E88" i="3"/>
  <c r="J104" i="3"/>
  <c r="E104" i="3"/>
  <c r="J38" i="3"/>
  <c r="E38" i="3"/>
  <c r="J42" i="3"/>
  <c r="E42" i="3"/>
  <c r="J46" i="3"/>
  <c r="E46" i="3"/>
  <c r="J50" i="3"/>
  <c r="E50" i="3"/>
  <c r="J76" i="3"/>
  <c r="E76" i="3"/>
  <c r="J92" i="3"/>
  <c r="E92" i="3"/>
  <c r="J74" i="3"/>
  <c r="E74" i="3"/>
  <c r="J90" i="3"/>
  <c r="E90" i="3"/>
  <c r="J106" i="3"/>
  <c r="E106" i="3"/>
  <c r="J145" i="3"/>
  <c r="E145" i="3"/>
  <c r="J161" i="3"/>
  <c r="E161" i="3"/>
  <c r="J177" i="3"/>
  <c r="E177" i="3"/>
  <c r="J149" i="3"/>
  <c r="E149" i="3"/>
  <c r="J165" i="3"/>
  <c r="E165" i="3"/>
  <c r="J181" i="3"/>
  <c r="E181" i="3"/>
  <c r="J147" i="3"/>
  <c r="E147" i="3"/>
  <c r="J163" i="3"/>
  <c r="E163" i="3"/>
  <c r="J179" i="3"/>
  <c r="E179" i="3"/>
  <c r="J193" i="3"/>
  <c r="E193" i="3"/>
  <c r="J201" i="3"/>
  <c r="E201" i="3"/>
  <c r="J209" i="3"/>
  <c r="E209" i="3"/>
  <c r="J217" i="3"/>
  <c r="E217" i="3"/>
  <c r="J225" i="3"/>
  <c r="E225" i="3"/>
  <c r="E187" i="3"/>
  <c r="J187" i="3"/>
  <c r="E191" i="3"/>
  <c r="J191" i="3"/>
  <c r="E198" i="3"/>
  <c r="J198" i="3"/>
  <c r="E206" i="3"/>
  <c r="J206" i="3"/>
  <c r="E214" i="3"/>
  <c r="J214" i="3"/>
  <c r="E222" i="3"/>
  <c r="J222" i="3"/>
  <c r="E243" i="3"/>
  <c r="J243" i="3"/>
  <c r="E251" i="3"/>
  <c r="J251" i="3"/>
  <c r="E259" i="3"/>
  <c r="J259" i="3"/>
  <c r="E267" i="3"/>
  <c r="J267" i="3"/>
  <c r="E226" i="3"/>
  <c r="J226" i="3"/>
  <c r="J230" i="3"/>
  <c r="E230" i="3"/>
  <c r="J234" i="3"/>
  <c r="E234" i="3"/>
  <c r="J238" i="3"/>
  <c r="E238" i="3"/>
  <c r="J278" i="3"/>
  <c r="E278" i="3"/>
  <c r="J294" i="3"/>
  <c r="E294" i="3"/>
  <c r="J310" i="3"/>
  <c r="E310" i="3"/>
  <c r="E314" i="3"/>
  <c r="J314" i="3"/>
  <c r="J280" i="3"/>
  <c r="E280" i="3"/>
  <c r="J296" i="3"/>
  <c r="E296" i="3"/>
  <c r="J271" i="3"/>
  <c r="E271" i="3"/>
  <c r="J275" i="3"/>
  <c r="E275" i="3"/>
  <c r="J279" i="3"/>
  <c r="E279" i="3"/>
  <c r="J283" i="3"/>
  <c r="E283" i="3"/>
  <c r="J287" i="3"/>
  <c r="E287" i="3"/>
  <c r="J291" i="3"/>
  <c r="E291" i="3"/>
  <c r="J295" i="3"/>
  <c r="E295" i="3"/>
  <c r="J299" i="3"/>
  <c r="E299" i="3"/>
  <c r="J303" i="3"/>
  <c r="E303" i="3"/>
  <c r="J307" i="3"/>
  <c r="E307" i="3"/>
  <c r="J311" i="3"/>
  <c r="E311" i="3"/>
  <c r="E23" i="3"/>
  <c r="J23" i="3"/>
  <c r="E21" i="3"/>
  <c r="J21" i="3"/>
  <c r="E29" i="3"/>
  <c r="J29" i="3"/>
  <c r="J55" i="3"/>
  <c r="E55" i="3"/>
  <c r="J59" i="3"/>
  <c r="E59" i="3"/>
  <c r="J63" i="3"/>
  <c r="E63" i="3"/>
  <c r="J78" i="3"/>
  <c r="E78" i="3"/>
  <c r="J94" i="3"/>
  <c r="E94" i="3"/>
  <c r="E52" i="3"/>
  <c r="J52" i="3"/>
  <c r="E56" i="3"/>
  <c r="J56" i="3"/>
  <c r="E60" i="3"/>
  <c r="J60" i="3"/>
  <c r="E64" i="3"/>
  <c r="J64" i="3"/>
  <c r="E31" i="3"/>
  <c r="J31" i="3"/>
  <c r="J35" i="3"/>
  <c r="E35" i="3"/>
  <c r="J39" i="3"/>
  <c r="E39" i="3"/>
  <c r="J43" i="3"/>
  <c r="E43" i="3"/>
  <c r="J47" i="3"/>
  <c r="E47" i="3"/>
  <c r="J51" i="3"/>
  <c r="E51" i="3"/>
  <c r="J65" i="3"/>
  <c r="E65" i="3"/>
  <c r="J69" i="3"/>
  <c r="E69" i="3"/>
  <c r="J73" i="3"/>
  <c r="E73" i="3"/>
  <c r="J77" i="3"/>
  <c r="E77" i="3"/>
  <c r="J81" i="3"/>
  <c r="E81" i="3"/>
  <c r="J85" i="3"/>
  <c r="E85" i="3"/>
  <c r="J89" i="3"/>
  <c r="E89" i="3"/>
  <c r="J93" i="3"/>
  <c r="E93" i="3"/>
  <c r="J97" i="3"/>
  <c r="E97" i="3"/>
  <c r="J101" i="3"/>
  <c r="E101" i="3"/>
  <c r="J105" i="3"/>
  <c r="E105" i="3"/>
  <c r="J109" i="3"/>
  <c r="E109" i="3"/>
  <c r="J113" i="3"/>
  <c r="E113" i="3"/>
  <c r="J117" i="3"/>
  <c r="E117" i="3"/>
  <c r="J121" i="3"/>
  <c r="E121" i="3"/>
  <c r="J125" i="3"/>
  <c r="E125" i="3"/>
  <c r="J129" i="3"/>
  <c r="E129" i="3"/>
  <c r="J133" i="3"/>
  <c r="E133" i="3"/>
  <c r="J137" i="3"/>
  <c r="E137" i="3"/>
  <c r="J151" i="3"/>
  <c r="E151" i="3"/>
  <c r="J167" i="3"/>
  <c r="E167" i="3"/>
  <c r="J183" i="3"/>
  <c r="E183" i="3"/>
  <c r="E110" i="3"/>
  <c r="J110" i="3"/>
  <c r="E114" i="3"/>
  <c r="J114" i="3"/>
  <c r="E118" i="3"/>
  <c r="J118" i="3"/>
  <c r="E122" i="3"/>
  <c r="J122" i="3"/>
  <c r="E126" i="3"/>
  <c r="J126" i="3"/>
  <c r="E130" i="3"/>
  <c r="J130" i="3"/>
  <c r="E134" i="3"/>
  <c r="J134" i="3"/>
  <c r="E138" i="3"/>
  <c r="J138" i="3"/>
  <c r="J142" i="3"/>
  <c r="E142" i="3"/>
  <c r="J146" i="3"/>
  <c r="E146" i="3"/>
  <c r="J150" i="3"/>
  <c r="E150" i="3"/>
  <c r="J154" i="3"/>
  <c r="E154" i="3"/>
  <c r="J158" i="3"/>
  <c r="E158" i="3"/>
  <c r="J162" i="3"/>
  <c r="E162" i="3"/>
  <c r="J166" i="3"/>
  <c r="E166" i="3"/>
  <c r="J170" i="3"/>
  <c r="E170" i="3"/>
  <c r="J174" i="3"/>
  <c r="E174" i="3"/>
  <c r="J178" i="3"/>
  <c r="E178" i="3"/>
  <c r="J182" i="3"/>
  <c r="E182" i="3"/>
  <c r="J186" i="3"/>
  <c r="E186" i="3"/>
  <c r="J190" i="3"/>
  <c r="E190" i="3"/>
  <c r="E194" i="3"/>
  <c r="J194" i="3"/>
  <c r="E202" i="3"/>
  <c r="J202" i="3"/>
  <c r="E210" i="3"/>
  <c r="J210" i="3"/>
  <c r="E218" i="3"/>
  <c r="J218" i="3"/>
  <c r="J195" i="3"/>
  <c r="E195" i="3"/>
  <c r="J203" i="3"/>
  <c r="E203" i="3"/>
  <c r="J211" i="3"/>
  <c r="E211" i="3"/>
  <c r="J219" i="3"/>
  <c r="E219" i="3"/>
  <c r="J246" i="3"/>
  <c r="E246" i="3"/>
  <c r="J254" i="3"/>
  <c r="E254" i="3"/>
  <c r="J262" i="3"/>
  <c r="E262" i="3"/>
  <c r="J233" i="3"/>
  <c r="E233" i="3"/>
  <c r="J237" i="3"/>
  <c r="E237" i="3"/>
  <c r="J244" i="3"/>
  <c r="E244" i="3"/>
  <c r="J252" i="3"/>
  <c r="E252" i="3"/>
  <c r="J260" i="3"/>
  <c r="E260" i="3"/>
  <c r="J268" i="3"/>
  <c r="E268" i="3"/>
  <c r="J276" i="3"/>
  <c r="E276" i="3"/>
  <c r="J292" i="3"/>
  <c r="E292" i="3"/>
  <c r="J308" i="3"/>
  <c r="E308" i="3"/>
  <c r="E318" i="3"/>
  <c r="J318" i="3"/>
  <c r="J282" i="3"/>
  <c r="E282" i="3"/>
  <c r="J298" i="3"/>
  <c r="E298" i="3"/>
  <c r="J325" i="3"/>
  <c r="E325" i="3"/>
  <c r="J317" i="3"/>
  <c r="E317" i="3"/>
  <c r="J342" i="3"/>
  <c r="E342" i="3"/>
  <c r="E319" i="3"/>
  <c r="J319" i="3"/>
  <c r="J327" i="3"/>
  <c r="E327" i="3"/>
  <c r="J335" i="3"/>
  <c r="E335" i="3"/>
  <c r="J348" i="3"/>
  <c r="E348" i="3"/>
  <c r="J333" i="3"/>
  <c r="E333" i="3"/>
  <c r="J340" i="3"/>
  <c r="E340" i="3"/>
  <c r="J315" i="3"/>
  <c r="E315" i="3"/>
  <c r="J323" i="3"/>
  <c r="E323" i="3"/>
  <c r="J331" i="3"/>
  <c r="E331" i="3"/>
  <c r="J339" i="3"/>
  <c r="E339" i="3"/>
  <c r="E343" i="3"/>
  <c r="J343" i="3"/>
  <c r="E347" i="3"/>
  <c r="J347" i="3"/>
  <c r="E20" i="3"/>
  <c r="J20" i="3"/>
  <c r="E22" i="3"/>
  <c r="J22" i="3"/>
  <c r="J34" i="3"/>
  <c r="E34" i="3"/>
  <c r="E24" i="3"/>
  <c r="J24" i="3"/>
  <c r="J80" i="3"/>
  <c r="E80" i="3"/>
  <c r="J96" i="3"/>
  <c r="E96" i="3"/>
  <c r="J36" i="3"/>
  <c r="E36" i="3"/>
  <c r="J40" i="3"/>
  <c r="E40" i="3"/>
  <c r="J44" i="3"/>
  <c r="E44" i="3"/>
  <c r="J48" i="3"/>
  <c r="E48" i="3"/>
  <c r="J68" i="3"/>
  <c r="E68" i="3"/>
  <c r="J84" i="3"/>
  <c r="E84" i="3"/>
  <c r="J100" i="3"/>
  <c r="E100" i="3"/>
  <c r="J66" i="3"/>
  <c r="E66" i="3"/>
  <c r="J82" i="3"/>
  <c r="E82" i="3"/>
  <c r="J98" i="3"/>
  <c r="E98" i="3"/>
  <c r="J153" i="3"/>
  <c r="E153" i="3"/>
  <c r="J169" i="3"/>
  <c r="E169" i="3"/>
  <c r="J185" i="3"/>
  <c r="E185" i="3"/>
  <c r="J141" i="3"/>
  <c r="E141" i="3"/>
  <c r="J157" i="3"/>
  <c r="E157" i="3"/>
  <c r="J173" i="3"/>
  <c r="E173" i="3"/>
  <c r="J139" i="3"/>
  <c r="E139" i="3"/>
  <c r="J155" i="3"/>
  <c r="E155" i="3"/>
  <c r="J171" i="3"/>
  <c r="E171" i="3"/>
  <c r="J199" i="3"/>
  <c r="E199" i="3"/>
  <c r="J207" i="3"/>
  <c r="E207" i="3"/>
  <c r="J215" i="3"/>
  <c r="E215" i="3"/>
  <c r="J223" i="3"/>
  <c r="E223" i="3"/>
  <c r="J229" i="3"/>
  <c r="E229" i="3"/>
  <c r="E189" i="3"/>
  <c r="J189" i="3"/>
  <c r="E196" i="3"/>
  <c r="J196" i="3"/>
  <c r="E204" i="3"/>
  <c r="J204" i="3"/>
  <c r="E212" i="3"/>
  <c r="J212" i="3"/>
  <c r="E220" i="3"/>
  <c r="J220" i="3"/>
  <c r="J227" i="3"/>
  <c r="E227" i="3"/>
  <c r="E247" i="3"/>
  <c r="J247" i="3"/>
  <c r="E255" i="3"/>
  <c r="J255" i="3"/>
  <c r="E263" i="3"/>
  <c r="J263" i="3"/>
  <c r="E245" i="3"/>
  <c r="J245" i="3"/>
  <c r="E253" i="3"/>
  <c r="J253" i="3"/>
  <c r="E261" i="3"/>
  <c r="J261" i="3"/>
  <c r="E269" i="3"/>
  <c r="J269" i="3"/>
  <c r="E224" i="3"/>
  <c r="J224" i="3"/>
  <c r="E228" i="3"/>
  <c r="J228" i="3"/>
  <c r="J232" i="3"/>
  <c r="E232" i="3"/>
  <c r="J236" i="3"/>
  <c r="E236" i="3"/>
  <c r="J240" i="3"/>
  <c r="E240" i="3"/>
  <c r="J248" i="3"/>
  <c r="E248" i="3"/>
  <c r="J256" i="3"/>
  <c r="E256" i="3"/>
  <c r="J264" i="3"/>
  <c r="E264" i="3"/>
  <c r="J270" i="3"/>
  <c r="E270" i="3"/>
  <c r="J286" i="3"/>
  <c r="E286" i="3"/>
  <c r="J302" i="3"/>
  <c r="E302" i="3"/>
  <c r="J272" i="3"/>
  <c r="E272" i="3"/>
  <c r="J288" i="3"/>
  <c r="E288" i="3"/>
  <c r="J304" i="3"/>
  <c r="E304" i="3"/>
  <c r="J273" i="3"/>
  <c r="E273" i="3"/>
  <c r="J277" i="3"/>
  <c r="E277" i="3"/>
  <c r="J281" i="3"/>
  <c r="E281" i="3"/>
  <c r="J285" i="3"/>
  <c r="E285" i="3"/>
  <c r="J289" i="3"/>
  <c r="E289" i="3"/>
  <c r="J293" i="3"/>
  <c r="E293" i="3"/>
  <c r="J297" i="3"/>
  <c r="E297" i="3"/>
  <c r="J301" i="3"/>
  <c r="E301" i="3"/>
  <c r="J305" i="3"/>
  <c r="E305" i="3"/>
  <c r="J309" i="3"/>
  <c r="E309" i="3"/>
  <c r="E313" i="3"/>
  <c r="J313" i="3"/>
  <c r="J321" i="3"/>
  <c r="E321" i="3"/>
  <c r="J329" i="3"/>
  <c r="E329" i="3"/>
  <c r="J337" i="3"/>
  <c r="E337" i="3"/>
  <c r="E320" i="3"/>
  <c r="J320" i="3"/>
  <c r="E328" i="3"/>
  <c r="J328" i="3"/>
  <c r="E336" i="3"/>
  <c r="J336" i="3"/>
  <c r="E326" i="3"/>
  <c r="J326" i="3"/>
  <c r="E334" i="3"/>
  <c r="J334" i="3"/>
  <c r="E316" i="3"/>
  <c r="J316" i="3"/>
  <c r="E324" i="3"/>
  <c r="J324" i="3"/>
  <c r="E332" i="3"/>
  <c r="J332" i="3"/>
  <c r="Y2" i="3"/>
  <c r="E19" i="3"/>
  <c r="J19" i="3"/>
  <c r="E27" i="3"/>
  <c r="J27" i="3"/>
  <c r="E16" i="3"/>
  <c r="J16" i="3"/>
  <c r="E17" i="3"/>
  <c r="J17" i="3"/>
  <c r="E25" i="3"/>
  <c r="J25" i="3"/>
  <c r="J32" i="3"/>
  <c r="E32" i="3"/>
  <c r="J53" i="3"/>
  <c r="E53" i="3"/>
  <c r="J57" i="3"/>
  <c r="E57" i="3"/>
  <c r="J61" i="3"/>
  <c r="E61" i="3"/>
  <c r="J70" i="3"/>
  <c r="E70" i="3"/>
  <c r="J86" i="3"/>
  <c r="E86" i="3"/>
  <c r="J102" i="3"/>
  <c r="E102" i="3"/>
  <c r="E54" i="3"/>
  <c r="J54" i="3"/>
  <c r="E58" i="3"/>
  <c r="J58" i="3"/>
  <c r="E62" i="3"/>
  <c r="J62" i="3"/>
  <c r="E33" i="3"/>
  <c r="J33" i="3"/>
  <c r="J37" i="3"/>
  <c r="E37" i="3"/>
  <c r="J41" i="3"/>
  <c r="E41" i="3"/>
  <c r="J45" i="3"/>
  <c r="E45" i="3"/>
  <c r="J49" i="3"/>
  <c r="E49" i="3"/>
  <c r="J67" i="3"/>
  <c r="E67" i="3"/>
  <c r="J71" i="3"/>
  <c r="E71" i="3"/>
  <c r="J75" i="3"/>
  <c r="E75" i="3"/>
  <c r="J79" i="3"/>
  <c r="E79" i="3"/>
  <c r="J83" i="3"/>
  <c r="E83" i="3"/>
  <c r="J87" i="3"/>
  <c r="E87" i="3"/>
  <c r="J91" i="3"/>
  <c r="E91" i="3"/>
  <c r="J95" i="3"/>
  <c r="E95" i="3"/>
  <c r="J99" i="3"/>
  <c r="E99" i="3"/>
  <c r="J103" i="3"/>
  <c r="E103" i="3"/>
  <c r="J107" i="3"/>
  <c r="E107" i="3"/>
  <c r="J111" i="3"/>
  <c r="E111" i="3"/>
  <c r="J115" i="3"/>
  <c r="E115" i="3"/>
  <c r="J119" i="3"/>
  <c r="E119" i="3"/>
  <c r="J123" i="3"/>
  <c r="E123" i="3"/>
  <c r="J127" i="3"/>
  <c r="E127" i="3"/>
  <c r="J131" i="3"/>
  <c r="E131" i="3"/>
  <c r="J135" i="3"/>
  <c r="E135" i="3"/>
  <c r="J143" i="3"/>
  <c r="E143" i="3"/>
  <c r="J159" i="3"/>
  <c r="E159" i="3"/>
  <c r="J175" i="3"/>
  <c r="E175" i="3"/>
  <c r="E108" i="3"/>
  <c r="J108" i="3"/>
  <c r="E112" i="3"/>
  <c r="J112" i="3"/>
  <c r="E116" i="3"/>
  <c r="J116" i="3"/>
  <c r="E120" i="3"/>
  <c r="J120" i="3"/>
  <c r="E124" i="3"/>
  <c r="J124" i="3"/>
  <c r="E128" i="3"/>
  <c r="J128" i="3"/>
  <c r="E132" i="3"/>
  <c r="J132" i="3"/>
  <c r="E136" i="3"/>
  <c r="J136" i="3"/>
  <c r="J140" i="3"/>
  <c r="E140" i="3"/>
  <c r="J144" i="3"/>
  <c r="E144" i="3"/>
  <c r="J148" i="3"/>
  <c r="E148" i="3"/>
  <c r="J152" i="3"/>
  <c r="E152" i="3"/>
  <c r="J156" i="3"/>
  <c r="E156" i="3"/>
  <c r="J160" i="3"/>
  <c r="E160" i="3"/>
  <c r="J164" i="3"/>
  <c r="E164" i="3"/>
  <c r="J168" i="3"/>
  <c r="E168" i="3"/>
  <c r="J172" i="3"/>
  <c r="E172" i="3"/>
  <c r="J176" i="3"/>
  <c r="E176" i="3"/>
  <c r="J180" i="3"/>
  <c r="E180" i="3"/>
  <c r="J184" i="3"/>
  <c r="E184" i="3"/>
  <c r="J188" i="3"/>
  <c r="E188" i="3"/>
  <c r="J192" i="3"/>
  <c r="E192" i="3"/>
  <c r="E200" i="3"/>
  <c r="J200" i="3"/>
  <c r="E208" i="3"/>
  <c r="J208" i="3"/>
  <c r="E216" i="3"/>
  <c r="J216" i="3"/>
  <c r="J197" i="3"/>
  <c r="E197" i="3"/>
  <c r="J205" i="3"/>
  <c r="E205" i="3"/>
  <c r="J213" i="3"/>
  <c r="E213" i="3"/>
  <c r="J221" i="3"/>
  <c r="E221" i="3"/>
  <c r="J231" i="3"/>
  <c r="E231" i="3"/>
  <c r="J235" i="3"/>
  <c r="E235" i="3"/>
  <c r="J239" i="3"/>
  <c r="E239" i="3"/>
  <c r="J242" i="3"/>
  <c r="E242" i="3"/>
  <c r="J250" i="3"/>
  <c r="E250" i="3"/>
  <c r="J258" i="3"/>
  <c r="E258" i="3"/>
  <c r="J266" i="3"/>
  <c r="E266" i="3"/>
  <c r="E241" i="3"/>
  <c r="J241" i="3"/>
  <c r="E249" i="3"/>
  <c r="J249" i="3"/>
  <c r="E257" i="3"/>
  <c r="J257" i="3"/>
  <c r="E265" i="3"/>
  <c r="J265" i="3"/>
  <c r="J284" i="3"/>
  <c r="E284" i="3"/>
  <c r="J300" i="3"/>
  <c r="E300" i="3"/>
  <c r="E312" i="3"/>
  <c r="J312" i="3"/>
  <c r="J274" i="3"/>
  <c r="E274" i="3"/>
  <c r="J290" i="3"/>
  <c r="E290" i="3"/>
  <c r="J306" i="3"/>
  <c r="E306" i="3"/>
  <c r="E322" i="3"/>
  <c r="J322" i="3"/>
  <c r="E330" i="3"/>
  <c r="J330" i="3"/>
  <c r="E338" i="3"/>
  <c r="J338" i="3"/>
  <c r="J346" i="3"/>
  <c r="E346" i="3"/>
  <c r="J344" i="3"/>
  <c r="E344" i="3"/>
  <c r="E341" i="3"/>
  <c r="J341" i="3"/>
  <c r="E345" i="3"/>
  <c r="J345" i="3"/>
  <c r="AA8" i="2"/>
  <c r="AB3" i="2"/>
  <c r="AB9" i="2"/>
  <c r="AA9" i="2"/>
  <c r="AC9" i="2"/>
  <c r="AC6" i="2"/>
  <c r="AB6" i="2"/>
  <c r="AA3" i="2"/>
  <c r="AE3" i="2"/>
  <c r="AD3" i="2"/>
  <c r="AA6" i="2"/>
  <c r="AC3" i="2"/>
  <c r="AA9" i="3" l="1"/>
  <c r="AB3" i="3"/>
  <c r="AE3" i="3"/>
  <c r="AC9" i="3"/>
  <c r="AB6" i="3"/>
  <c r="AD3" i="3"/>
  <c r="AB9" i="3"/>
  <c r="AA6" i="3"/>
  <c r="AC3" i="3"/>
  <c r="AC6" i="3"/>
  <c r="AA3" i="3"/>
</calcChain>
</file>

<file path=xl/comments1.xml><?xml version="1.0" encoding="utf-8"?>
<comments xmlns="http://schemas.openxmlformats.org/spreadsheetml/2006/main">
  <authors>
    <author>Andrew M. Ross</author>
  </authors>
  <commentList>
    <comment ref="F14" authorId="0">
      <text>
        <r>
          <rPr>
            <b/>
            <sz val="9"/>
            <color indexed="81"/>
            <rFont val="Tahoma"/>
            <family val="2"/>
          </rPr>
          <t>Andrew M. Ross:</t>
        </r>
        <r>
          <rPr>
            <sz val="9"/>
            <color indexed="81"/>
            <rFont val="Tahoma"/>
            <family val="2"/>
          </rPr>
          <t xml:space="preserve">
remember that different books and software packages use different methods to compute these, and get slightly different values. It's not hing to worry about.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Andrew M. Ross:</t>
        </r>
        <r>
          <rPr>
            <sz val="9"/>
            <color indexed="81"/>
            <rFont val="Tahoma"/>
            <family val="2"/>
          </rPr>
          <t xml:space="preserve">
count for dotplot</t>
        </r>
      </text>
    </comment>
  </commentList>
</comments>
</file>

<file path=xl/comments2.xml><?xml version="1.0" encoding="utf-8"?>
<comments xmlns="http://schemas.openxmlformats.org/spreadsheetml/2006/main">
  <authors>
    <author>Andrew M. Ross</author>
  </authors>
  <commentList>
    <comment ref="F14" authorId="0">
      <text>
        <r>
          <rPr>
            <b/>
            <sz val="9"/>
            <color indexed="81"/>
            <rFont val="Tahoma"/>
            <family val="2"/>
          </rPr>
          <t>Andrew M. Ross:</t>
        </r>
        <r>
          <rPr>
            <sz val="9"/>
            <color indexed="81"/>
            <rFont val="Tahoma"/>
            <family val="2"/>
          </rPr>
          <t xml:space="preserve">
remember that different books and software packages use different methods to compute these, and get slightly different values. It's not hing to worry about.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Andrew M. Ross:</t>
        </r>
        <r>
          <rPr>
            <sz val="9"/>
            <color indexed="81"/>
            <rFont val="Tahoma"/>
            <family val="2"/>
          </rPr>
          <t xml:space="preserve">
count for dotplot</t>
        </r>
      </text>
    </comment>
  </commentList>
</comments>
</file>

<file path=xl/sharedStrings.xml><?xml version="1.0" encoding="utf-8"?>
<sst xmlns="http://schemas.openxmlformats.org/spreadsheetml/2006/main" count="157" uniqueCount="86">
  <si>
    <t>Percent</t>
  </si>
  <si>
    <t>Percentile</t>
  </si>
  <si>
    <t>Mean number of earners</t>
  </si>
  <si>
    <t>Mean household size</t>
  </si>
  <si>
    <t>From</t>
  </si>
  <si>
    <t>To</t>
  </si>
  <si>
    <t>Trial#</t>
  </si>
  <si>
    <t>rand()</t>
  </si>
  <si>
    <t>lower end</t>
  </si>
  <si>
    <t xml:space="preserve"> upper end</t>
  </si>
  <si>
    <t>random value between those</t>
  </si>
  <si>
    <t>Income Range</t>
  </si>
  <si>
    <t>Households (thousands)</t>
  </si>
  <si>
    <t>mean</t>
  </si>
  <si>
    <t>median</t>
  </si>
  <si>
    <t>This sheet generates a random sample from the US Household Income distribution from 2011, as found at</t>
  </si>
  <si>
    <t>http://en.wikipedia.org/wiki/Household_income_in_the_United_States</t>
  </si>
  <si>
    <t>It assumes a uniform distribution of income within each $5000-size bin.</t>
  </si>
  <si>
    <t>Also, since we have no data on the average size of incomes in the $250,000-and-larger bin,</t>
  </si>
  <si>
    <t>Basic Stacked Dot Plot, Histogram, Cumulative Relative Frequency, QQ Normal Plot, and Empirical CDF</t>
  </si>
  <si>
    <t>Count of data set:</t>
  </si>
  <si>
    <t>Largest dotplot y value</t>
  </si>
  <si>
    <t>skeletal boxplot</t>
  </si>
  <si>
    <t>Ideas To Do:</t>
  </si>
  <si>
    <t>by Andrew Ross, Math Dept, Eastern Michigan University</t>
  </si>
  <si>
    <t>instead of B:B, use a named data range</t>
  </si>
  <si>
    <t>StdDev</t>
  </si>
  <si>
    <t>StdErr of mean</t>
  </si>
  <si>
    <t>Put your data in column B, not necessarily ordered small-to-large,</t>
  </si>
  <si>
    <t>mean +/- 1 SD</t>
  </si>
  <si>
    <t>Confidence interval for StdDev</t>
  </si>
  <si>
    <t>and adjust the length of the other columns to match it.</t>
  </si>
  <si>
    <t>min</t>
  </si>
  <si>
    <t>1stQuartile</t>
  </si>
  <si>
    <t>Median</t>
  </si>
  <si>
    <t>3rdQuartile</t>
  </si>
  <si>
    <t>Max</t>
  </si>
  <si>
    <t>The charts should auto-update to include all of the data.</t>
  </si>
  <si>
    <t>autocorrelation function</t>
  </si>
  <si>
    <t>Also, if needed, set the base y value to something other than 1 (this is rare)</t>
  </si>
  <si>
    <t>Also, change the label/column heading on column B, and the rest will change to match it.</t>
  </si>
  <si>
    <t>In short, change any of the cells that are in blue, but leave the others alone, except</t>
  </si>
  <si>
    <t>for doing auto-fill where needed.</t>
  </si>
  <si>
    <t>#rows in histogram data:</t>
  </si>
  <si>
    <t>base y value</t>
  </si>
  <si>
    <t>Notes on Dotplotting:</t>
  </si>
  <si>
    <t>Histogram: change the first two "From" values then fill down,</t>
  </si>
  <si>
    <t>The original formula used to count repeated occurrences of the same value</t>
  </si>
  <si>
    <t>perhaps extending the whole thing.</t>
  </si>
  <si>
    <t>in the small-to-large-sorted column was</t>
  </si>
  <si>
    <t>Rank</t>
  </si>
  <si>
    <t>Relative Rank</t>
  </si>
  <si>
    <t>1 - Relative Rank</t>
  </si>
  <si>
    <t>Normal Scores</t>
  </si>
  <si>
    <t>Fitted CDF</t>
  </si>
  <si>
    <t>Empirical CDF - Fitted CDF</t>
  </si>
  <si>
    <t>label</t>
  </si>
  <si>
    <t>Cumulative Frequency</t>
  </si>
  <si>
    <t>Frequency</t>
  </si>
  <si>
    <t>Relative Frequency</t>
  </si>
  <si>
    <t>Cumulative Relative Frequency</t>
  </si>
  <si>
    <t>this: =IF(G16=G15,H15+1,$H$12)</t>
  </si>
  <si>
    <t>In an attempt to make a dotplot version for continuous data,</t>
  </si>
  <si>
    <t>where there are no exact repeated occurrences,</t>
  </si>
  <si>
    <t>we are now comparing rounded values instead of exact values.</t>
  </si>
  <si>
    <t>Here, you can set the level of rounding; this number is used</t>
  </si>
  <si>
    <t>as num_digits in a rounding command, as follows:</t>
  </si>
  <si>
    <t>if( round(current value, num_digits) = round(previous value, num_digits) …</t>
  </si>
  <si>
    <t>If you set this to more than 16, then effectively no rounding will occur;</t>
  </si>
  <si>
    <t>that's the default.</t>
  </si>
  <si>
    <t>The smaller you set it (could even be 0 or -1 or -2 …)</t>
  </si>
  <si>
    <t>the more things will get rounded.</t>
  </si>
  <si>
    <t>You can also set a multiplier that will help if you want to round</t>
  </si>
  <si>
    <t>to something other than a power of 10. For example, you</t>
  </si>
  <si>
    <t>might set it to 2 instead of 1 (1 is the default)</t>
  </si>
  <si>
    <t>num_digits:</t>
  </si>
  <si>
    <t>multiplier</t>
  </si>
  <si>
    <t>(value between 1 and 10; by default set it to 1)</t>
  </si>
  <si>
    <t>Correlation Coefficient (r) for Q-Q plot:</t>
  </si>
  <si>
    <t>Note that fitting a trendline to the Q-Q plot</t>
  </si>
  <si>
    <t>might give bad results if there are any #NUM errors</t>
  </si>
  <si>
    <t>in the plotted sequence (they are treated as</t>
  </si>
  <si>
    <t>points at the origin: 0,0)</t>
  </si>
  <si>
    <t>Household Income</t>
  </si>
  <si>
    <t>it just uses $250,000-to-$500,000 for all of those incomes--surely an underestimate.</t>
  </si>
  <si>
    <t>Log10(Household 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</si>
</sst>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Inherit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rgb="FF000000"/>
      <name val="Arial Unicode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/>
      <top/>
      <bottom style="medium">
        <color rgb="FFAAAAAA"/>
      </bottom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vertical="center" wrapText="1"/>
    </xf>
    <xf numFmtId="10" fontId="0" fillId="0" borderId="0" xfId="0" applyNumberFormat="1"/>
    <xf numFmtId="0" fontId="0" fillId="0" borderId="0" xfId="0" applyAlignment="1">
      <alignment wrapText="1"/>
    </xf>
    <xf numFmtId="0" fontId="4" fillId="0" borderId="0" xfId="4"/>
    <xf numFmtId="164" fontId="0" fillId="0" borderId="0" xfId="1" applyNumberFormat="1" applyFont="1"/>
    <xf numFmtId="0" fontId="5" fillId="0" borderId="0" xfId="0" applyFont="1"/>
    <xf numFmtId="9" fontId="0" fillId="3" borderId="0" xfId="0" applyNumberFormat="1" applyFill="1"/>
    <xf numFmtId="0" fontId="0" fillId="3" borderId="0" xfId="0" applyFill="1"/>
    <xf numFmtId="0" fontId="0" fillId="4" borderId="0" xfId="0" applyFill="1" applyAlignment="1">
      <alignment wrapText="1"/>
    </xf>
    <xf numFmtId="165" fontId="0" fillId="0" borderId="0" xfId="0" applyNumberFormat="1"/>
    <xf numFmtId="0" fontId="0" fillId="5" borderId="0" xfId="0" applyFill="1"/>
    <xf numFmtId="9" fontId="1" fillId="0" borderId="0" xfId="5" applyFont="1"/>
    <xf numFmtId="9" fontId="0" fillId="0" borderId="0" xfId="0" applyNumberFormat="1"/>
    <xf numFmtId="2" fontId="1" fillId="0" borderId="0" xfId="3" applyNumberFormat="1"/>
    <xf numFmtId="0" fontId="6" fillId="0" borderId="0" xfId="0" applyFont="1" applyAlignment="1">
      <alignment vertical="center"/>
    </xf>
    <xf numFmtId="14" fontId="0" fillId="0" borderId="0" xfId="0" applyNumberFormat="1"/>
    <xf numFmtId="0" fontId="2" fillId="0" borderId="0" xfId="2" applyFont="1" applyAlignment="1">
      <alignment wrapText="1"/>
    </xf>
  </cellXfs>
  <cellStyles count="6">
    <cellStyle name="Currency" xfId="1" builtinId="4"/>
    <cellStyle name="Hyperlink" xfId="4" builtinId="8"/>
    <cellStyle name="Normal" xfId="0" builtinId="0"/>
    <cellStyle name="Normal 2" xfId="2"/>
    <cellStyle name="Normal 3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IncomeGenerator!$H$12</c:f>
              <c:strCache>
                <c:ptCount val="1"/>
                <c:pt idx="0">
                  <c:v>Percentile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IncomeGenerator!$E$13:$E$54</c:f>
              <c:numCache>
                <c:formatCode>General</c:formatCode>
                <c:ptCount val="42"/>
                <c:pt idx="0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  <c:pt idx="10">
                  <c:v>55000</c:v>
                </c:pt>
                <c:pt idx="11">
                  <c:v>60000</c:v>
                </c:pt>
                <c:pt idx="12">
                  <c:v>65000</c:v>
                </c:pt>
                <c:pt idx="13">
                  <c:v>70000</c:v>
                </c:pt>
                <c:pt idx="14">
                  <c:v>75000</c:v>
                </c:pt>
                <c:pt idx="15">
                  <c:v>80000</c:v>
                </c:pt>
                <c:pt idx="16">
                  <c:v>85000</c:v>
                </c:pt>
                <c:pt idx="17">
                  <c:v>90000</c:v>
                </c:pt>
                <c:pt idx="18">
                  <c:v>95000</c:v>
                </c:pt>
                <c:pt idx="19">
                  <c:v>100000</c:v>
                </c:pt>
                <c:pt idx="20">
                  <c:v>105000</c:v>
                </c:pt>
                <c:pt idx="21">
                  <c:v>110000</c:v>
                </c:pt>
                <c:pt idx="22">
                  <c:v>115000</c:v>
                </c:pt>
                <c:pt idx="23">
                  <c:v>120000</c:v>
                </c:pt>
                <c:pt idx="24">
                  <c:v>125000</c:v>
                </c:pt>
                <c:pt idx="25">
                  <c:v>130000</c:v>
                </c:pt>
                <c:pt idx="26">
                  <c:v>135000</c:v>
                </c:pt>
                <c:pt idx="27">
                  <c:v>140000</c:v>
                </c:pt>
                <c:pt idx="28">
                  <c:v>145000</c:v>
                </c:pt>
                <c:pt idx="29">
                  <c:v>150000</c:v>
                </c:pt>
                <c:pt idx="30">
                  <c:v>155000</c:v>
                </c:pt>
                <c:pt idx="31">
                  <c:v>160000</c:v>
                </c:pt>
                <c:pt idx="32">
                  <c:v>165000</c:v>
                </c:pt>
                <c:pt idx="33">
                  <c:v>170000</c:v>
                </c:pt>
                <c:pt idx="34">
                  <c:v>175000</c:v>
                </c:pt>
                <c:pt idx="35">
                  <c:v>180000</c:v>
                </c:pt>
                <c:pt idx="36">
                  <c:v>185000</c:v>
                </c:pt>
                <c:pt idx="37">
                  <c:v>190000</c:v>
                </c:pt>
                <c:pt idx="38">
                  <c:v>195000</c:v>
                </c:pt>
                <c:pt idx="39">
                  <c:v>200000</c:v>
                </c:pt>
                <c:pt idx="40">
                  <c:v>250000</c:v>
                </c:pt>
                <c:pt idx="41" formatCode="#,##0">
                  <c:v>500000</c:v>
                </c:pt>
              </c:numCache>
            </c:numRef>
          </c:xVal>
          <c:yVal>
            <c:numRef>
              <c:f>IncomeGenerator!$H$13:$H$54</c:f>
              <c:numCache>
                <c:formatCode>0.00%</c:formatCode>
                <c:ptCount val="42"/>
                <c:pt idx="0" formatCode="General">
                  <c:v>0</c:v>
                </c:pt>
                <c:pt idx="1">
                  <c:v>3.5200000000000002E-2</c:v>
                </c:pt>
                <c:pt idx="2">
                  <c:v>7.6300000000000007E-2</c:v>
                </c:pt>
                <c:pt idx="3">
                  <c:v>0.1351</c:v>
                </c:pt>
                <c:pt idx="4">
                  <c:v>0.19189999999999999</c:v>
                </c:pt>
                <c:pt idx="5">
                  <c:v>0.2505</c:v>
                </c:pt>
                <c:pt idx="6">
                  <c:v>0.30499999999999999</c:v>
                </c:pt>
                <c:pt idx="7">
                  <c:v>0.36</c:v>
                </c:pt>
                <c:pt idx="8">
                  <c:v>0.41070000000000001</c:v>
                </c:pt>
                <c:pt idx="9">
                  <c:v>0.45860000000000001</c:v>
                </c:pt>
                <c:pt idx="10">
                  <c:v>0.49940000000000001</c:v>
                </c:pt>
                <c:pt idx="11">
                  <c:v>0.54210000000000003</c:v>
                </c:pt>
                <c:pt idx="12">
                  <c:v>0.57720000000000005</c:v>
                </c:pt>
                <c:pt idx="13">
                  <c:v>0.61380000000000001</c:v>
                </c:pt>
                <c:pt idx="14">
                  <c:v>0.64549999999999996</c:v>
                </c:pt>
                <c:pt idx="15">
                  <c:v>0.67530000000000001</c:v>
                </c:pt>
                <c:pt idx="16">
                  <c:v>0.70379999999999998</c:v>
                </c:pt>
                <c:pt idx="17">
                  <c:v>0.72889999999999999</c:v>
                </c:pt>
                <c:pt idx="18">
                  <c:v>0.75</c:v>
                </c:pt>
                <c:pt idx="19">
                  <c:v>0.77149999999999996</c:v>
                </c:pt>
                <c:pt idx="20">
                  <c:v>0.79010000000000002</c:v>
                </c:pt>
                <c:pt idx="21">
                  <c:v>0.81089999999999995</c:v>
                </c:pt>
                <c:pt idx="22">
                  <c:v>0.8256</c:v>
                </c:pt>
                <c:pt idx="23">
                  <c:v>0.83979999999999999</c:v>
                </c:pt>
                <c:pt idx="24">
                  <c:v>0.85270000000000001</c:v>
                </c:pt>
                <c:pt idx="25">
                  <c:v>0.86550000000000005</c:v>
                </c:pt>
                <c:pt idx="26">
                  <c:v>0.87590000000000001</c:v>
                </c:pt>
                <c:pt idx="27">
                  <c:v>0.88590000000000002</c:v>
                </c:pt>
                <c:pt idx="28">
                  <c:v>0.89339999999999997</c:v>
                </c:pt>
                <c:pt idx="29">
                  <c:v>0.90200000000000002</c:v>
                </c:pt>
                <c:pt idx="30">
                  <c:v>0.9093</c:v>
                </c:pt>
                <c:pt idx="31">
                  <c:v>0.91900000000000004</c:v>
                </c:pt>
                <c:pt idx="32">
                  <c:v>0.92510000000000003</c:v>
                </c:pt>
                <c:pt idx="33">
                  <c:v>0.93079999999999996</c:v>
                </c:pt>
                <c:pt idx="34">
                  <c:v>0.93589999999999995</c:v>
                </c:pt>
                <c:pt idx="35">
                  <c:v>0.94099999999999995</c:v>
                </c:pt>
                <c:pt idx="36">
                  <c:v>0.94530000000000003</c:v>
                </c:pt>
                <c:pt idx="37">
                  <c:v>0.94910000000000005</c:v>
                </c:pt>
                <c:pt idx="38">
                  <c:v>0.95209999999999995</c:v>
                </c:pt>
                <c:pt idx="39">
                  <c:v>0.95530000000000004</c:v>
                </c:pt>
                <c:pt idx="40">
                  <c:v>0.95779999999999998</c:v>
                </c:pt>
                <c:pt idx="41">
                  <c:v>0.9768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IncomeGenerator!$I$12</c:f>
              <c:strCache>
                <c:ptCount val="1"/>
                <c:pt idx="0">
                  <c:v>Mean number of earners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IncomeGenerator!$E$13:$E$54</c:f>
              <c:numCache>
                <c:formatCode>General</c:formatCode>
                <c:ptCount val="42"/>
                <c:pt idx="0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  <c:pt idx="10">
                  <c:v>55000</c:v>
                </c:pt>
                <c:pt idx="11">
                  <c:v>60000</c:v>
                </c:pt>
                <c:pt idx="12">
                  <c:v>65000</c:v>
                </c:pt>
                <c:pt idx="13">
                  <c:v>70000</c:v>
                </c:pt>
                <c:pt idx="14">
                  <c:v>75000</c:v>
                </c:pt>
                <c:pt idx="15">
                  <c:v>80000</c:v>
                </c:pt>
                <c:pt idx="16">
                  <c:v>85000</c:v>
                </c:pt>
                <c:pt idx="17">
                  <c:v>90000</c:v>
                </c:pt>
                <c:pt idx="18">
                  <c:v>95000</c:v>
                </c:pt>
                <c:pt idx="19">
                  <c:v>100000</c:v>
                </c:pt>
                <c:pt idx="20">
                  <c:v>105000</c:v>
                </c:pt>
                <c:pt idx="21">
                  <c:v>110000</c:v>
                </c:pt>
                <c:pt idx="22">
                  <c:v>115000</c:v>
                </c:pt>
                <c:pt idx="23">
                  <c:v>120000</c:v>
                </c:pt>
                <c:pt idx="24">
                  <c:v>125000</c:v>
                </c:pt>
                <c:pt idx="25">
                  <c:v>130000</c:v>
                </c:pt>
                <c:pt idx="26">
                  <c:v>135000</c:v>
                </c:pt>
                <c:pt idx="27">
                  <c:v>140000</c:v>
                </c:pt>
                <c:pt idx="28">
                  <c:v>145000</c:v>
                </c:pt>
                <c:pt idx="29">
                  <c:v>150000</c:v>
                </c:pt>
                <c:pt idx="30">
                  <c:v>155000</c:v>
                </c:pt>
                <c:pt idx="31">
                  <c:v>160000</c:v>
                </c:pt>
                <c:pt idx="32">
                  <c:v>165000</c:v>
                </c:pt>
                <c:pt idx="33">
                  <c:v>170000</c:v>
                </c:pt>
                <c:pt idx="34">
                  <c:v>175000</c:v>
                </c:pt>
                <c:pt idx="35">
                  <c:v>180000</c:v>
                </c:pt>
                <c:pt idx="36">
                  <c:v>185000</c:v>
                </c:pt>
                <c:pt idx="37">
                  <c:v>190000</c:v>
                </c:pt>
                <c:pt idx="38">
                  <c:v>195000</c:v>
                </c:pt>
                <c:pt idx="39">
                  <c:v>200000</c:v>
                </c:pt>
                <c:pt idx="40">
                  <c:v>250000</c:v>
                </c:pt>
                <c:pt idx="41" formatCode="#,##0">
                  <c:v>500000</c:v>
                </c:pt>
              </c:numCache>
            </c:numRef>
          </c:xVal>
          <c:yVal>
            <c:numRef>
              <c:f>IncomeGenerator!$I$13:$I$54</c:f>
              <c:numCache>
                <c:formatCode>General</c:formatCode>
                <c:ptCount val="42"/>
                <c:pt idx="0">
                  <c:v>0.23</c:v>
                </c:pt>
                <c:pt idx="1">
                  <c:v>0.36</c:v>
                </c:pt>
                <c:pt idx="2">
                  <c:v>0.42</c:v>
                </c:pt>
                <c:pt idx="3">
                  <c:v>0.56999999999999995</c:v>
                </c:pt>
                <c:pt idx="4">
                  <c:v>0.75</c:v>
                </c:pt>
                <c:pt idx="5">
                  <c:v>0.85</c:v>
                </c:pt>
                <c:pt idx="6">
                  <c:v>0.97</c:v>
                </c:pt>
                <c:pt idx="7">
                  <c:v>1.06</c:v>
                </c:pt>
                <c:pt idx="8">
                  <c:v>1.2</c:v>
                </c:pt>
                <c:pt idx="9">
                  <c:v>1.32</c:v>
                </c:pt>
                <c:pt idx="10">
                  <c:v>1.32</c:v>
                </c:pt>
                <c:pt idx="11">
                  <c:v>1.49</c:v>
                </c:pt>
                <c:pt idx="12">
                  <c:v>1.49</c:v>
                </c:pt>
                <c:pt idx="13">
                  <c:v>1.58</c:v>
                </c:pt>
                <c:pt idx="14">
                  <c:v>1.63</c:v>
                </c:pt>
                <c:pt idx="15">
                  <c:v>1.7</c:v>
                </c:pt>
                <c:pt idx="16">
                  <c:v>1.73</c:v>
                </c:pt>
                <c:pt idx="17">
                  <c:v>1.8</c:v>
                </c:pt>
                <c:pt idx="18">
                  <c:v>1.79</c:v>
                </c:pt>
                <c:pt idx="19">
                  <c:v>1.87</c:v>
                </c:pt>
                <c:pt idx="20">
                  <c:v>1.78</c:v>
                </c:pt>
                <c:pt idx="21">
                  <c:v>2.0099999999999998</c:v>
                </c:pt>
                <c:pt idx="22">
                  <c:v>1.96</c:v>
                </c:pt>
                <c:pt idx="23">
                  <c:v>1.98</c:v>
                </c:pt>
                <c:pt idx="24">
                  <c:v>2.0099999999999998</c:v>
                </c:pt>
                <c:pt idx="25">
                  <c:v>1.97</c:v>
                </c:pt>
                <c:pt idx="26">
                  <c:v>2</c:v>
                </c:pt>
                <c:pt idx="27">
                  <c:v>2.1</c:v>
                </c:pt>
                <c:pt idx="28">
                  <c:v>2.12</c:v>
                </c:pt>
                <c:pt idx="29">
                  <c:v>2.11</c:v>
                </c:pt>
                <c:pt idx="30">
                  <c:v>1.86</c:v>
                </c:pt>
                <c:pt idx="31">
                  <c:v>2.04</c:v>
                </c:pt>
                <c:pt idx="32">
                  <c:v>2.0499999999999998</c:v>
                </c:pt>
                <c:pt idx="33">
                  <c:v>2.15</c:v>
                </c:pt>
                <c:pt idx="34">
                  <c:v>1.99</c:v>
                </c:pt>
                <c:pt idx="35">
                  <c:v>2.09</c:v>
                </c:pt>
                <c:pt idx="36">
                  <c:v>2.12</c:v>
                </c:pt>
                <c:pt idx="37">
                  <c:v>2.2999999999999998</c:v>
                </c:pt>
                <c:pt idx="38">
                  <c:v>2.2200000000000002</c:v>
                </c:pt>
                <c:pt idx="39">
                  <c:v>2.2999999999999998</c:v>
                </c:pt>
                <c:pt idx="40">
                  <c:v>2.06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IncomeGenerator!$J$12</c:f>
              <c:strCache>
                <c:ptCount val="1"/>
                <c:pt idx="0">
                  <c:v>Mean household size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IncomeGenerator!$E$13:$E$54</c:f>
              <c:numCache>
                <c:formatCode>General</c:formatCode>
                <c:ptCount val="42"/>
                <c:pt idx="0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  <c:pt idx="10">
                  <c:v>55000</c:v>
                </c:pt>
                <c:pt idx="11">
                  <c:v>60000</c:v>
                </c:pt>
                <c:pt idx="12">
                  <c:v>65000</c:v>
                </c:pt>
                <c:pt idx="13">
                  <c:v>70000</c:v>
                </c:pt>
                <c:pt idx="14">
                  <c:v>75000</c:v>
                </c:pt>
                <c:pt idx="15">
                  <c:v>80000</c:v>
                </c:pt>
                <c:pt idx="16">
                  <c:v>85000</c:v>
                </c:pt>
                <c:pt idx="17">
                  <c:v>90000</c:v>
                </c:pt>
                <c:pt idx="18">
                  <c:v>95000</c:v>
                </c:pt>
                <c:pt idx="19">
                  <c:v>100000</c:v>
                </c:pt>
                <c:pt idx="20">
                  <c:v>105000</c:v>
                </c:pt>
                <c:pt idx="21">
                  <c:v>110000</c:v>
                </c:pt>
                <c:pt idx="22">
                  <c:v>115000</c:v>
                </c:pt>
                <c:pt idx="23">
                  <c:v>120000</c:v>
                </c:pt>
                <c:pt idx="24">
                  <c:v>125000</c:v>
                </c:pt>
                <c:pt idx="25">
                  <c:v>130000</c:v>
                </c:pt>
                <c:pt idx="26">
                  <c:v>135000</c:v>
                </c:pt>
                <c:pt idx="27">
                  <c:v>140000</c:v>
                </c:pt>
                <c:pt idx="28">
                  <c:v>145000</c:v>
                </c:pt>
                <c:pt idx="29">
                  <c:v>150000</c:v>
                </c:pt>
                <c:pt idx="30">
                  <c:v>155000</c:v>
                </c:pt>
                <c:pt idx="31">
                  <c:v>160000</c:v>
                </c:pt>
                <c:pt idx="32">
                  <c:v>165000</c:v>
                </c:pt>
                <c:pt idx="33">
                  <c:v>170000</c:v>
                </c:pt>
                <c:pt idx="34">
                  <c:v>175000</c:v>
                </c:pt>
                <c:pt idx="35">
                  <c:v>180000</c:v>
                </c:pt>
                <c:pt idx="36">
                  <c:v>185000</c:v>
                </c:pt>
                <c:pt idx="37">
                  <c:v>190000</c:v>
                </c:pt>
                <c:pt idx="38">
                  <c:v>195000</c:v>
                </c:pt>
                <c:pt idx="39">
                  <c:v>200000</c:v>
                </c:pt>
                <c:pt idx="40">
                  <c:v>250000</c:v>
                </c:pt>
                <c:pt idx="41" formatCode="#,##0">
                  <c:v>500000</c:v>
                </c:pt>
              </c:numCache>
            </c:numRef>
          </c:xVal>
          <c:yVal>
            <c:numRef>
              <c:f>IncomeGenerator!$J$13:$J$54</c:f>
              <c:numCache>
                <c:formatCode>General</c:formatCode>
                <c:ptCount val="42"/>
                <c:pt idx="0">
                  <c:v>2.02</c:v>
                </c:pt>
                <c:pt idx="1">
                  <c:v>1.81</c:v>
                </c:pt>
                <c:pt idx="2">
                  <c:v>1.74</c:v>
                </c:pt>
                <c:pt idx="3">
                  <c:v>1.96</c:v>
                </c:pt>
                <c:pt idx="4">
                  <c:v>2.14</c:v>
                </c:pt>
                <c:pt idx="5">
                  <c:v>2.2200000000000002</c:v>
                </c:pt>
                <c:pt idx="6">
                  <c:v>2.34</c:v>
                </c:pt>
                <c:pt idx="7">
                  <c:v>2.41</c:v>
                </c:pt>
                <c:pt idx="8">
                  <c:v>2.46</c:v>
                </c:pt>
                <c:pt idx="9">
                  <c:v>2.5499999999999998</c:v>
                </c:pt>
                <c:pt idx="10">
                  <c:v>2.52</c:v>
                </c:pt>
                <c:pt idx="11">
                  <c:v>2.72</c:v>
                </c:pt>
                <c:pt idx="12">
                  <c:v>2.66</c:v>
                </c:pt>
                <c:pt idx="13">
                  <c:v>2.75</c:v>
                </c:pt>
                <c:pt idx="14">
                  <c:v>2.82</c:v>
                </c:pt>
                <c:pt idx="15">
                  <c:v>2.89</c:v>
                </c:pt>
                <c:pt idx="16">
                  <c:v>2.86</c:v>
                </c:pt>
                <c:pt idx="17">
                  <c:v>3</c:v>
                </c:pt>
                <c:pt idx="18">
                  <c:v>2.96</c:v>
                </c:pt>
                <c:pt idx="19">
                  <c:v>3.09</c:v>
                </c:pt>
                <c:pt idx="20">
                  <c:v>2.94</c:v>
                </c:pt>
                <c:pt idx="21">
                  <c:v>3.18</c:v>
                </c:pt>
                <c:pt idx="22">
                  <c:v>3.11</c:v>
                </c:pt>
                <c:pt idx="23">
                  <c:v>3.06</c:v>
                </c:pt>
                <c:pt idx="24">
                  <c:v>3.16</c:v>
                </c:pt>
                <c:pt idx="25">
                  <c:v>3.08</c:v>
                </c:pt>
                <c:pt idx="26">
                  <c:v>3.17</c:v>
                </c:pt>
                <c:pt idx="27">
                  <c:v>3.18</c:v>
                </c:pt>
                <c:pt idx="28">
                  <c:v>3.26</c:v>
                </c:pt>
                <c:pt idx="29">
                  <c:v>3.21</c:v>
                </c:pt>
                <c:pt idx="30">
                  <c:v>3.09</c:v>
                </c:pt>
                <c:pt idx="31">
                  <c:v>3.11</c:v>
                </c:pt>
                <c:pt idx="32">
                  <c:v>3.29</c:v>
                </c:pt>
                <c:pt idx="33">
                  <c:v>3.17</c:v>
                </c:pt>
                <c:pt idx="34">
                  <c:v>3.05</c:v>
                </c:pt>
                <c:pt idx="35">
                  <c:v>3.08</c:v>
                </c:pt>
                <c:pt idx="36">
                  <c:v>3.28</c:v>
                </c:pt>
                <c:pt idx="37">
                  <c:v>3.32</c:v>
                </c:pt>
                <c:pt idx="38">
                  <c:v>3.17</c:v>
                </c:pt>
                <c:pt idx="39">
                  <c:v>3.28</c:v>
                </c:pt>
                <c:pt idx="40">
                  <c:v>3.24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59840"/>
        <c:axId val="164075776"/>
      </c:scatterChart>
      <c:valAx>
        <c:axId val="163859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75776"/>
        <c:crosses val="autoZero"/>
        <c:crossBetween val="midCat"/>
      </c:valAx>
      <c:valAx>
        <c:axId val="16407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59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Mean Residual Life &amp; StDev(ResidLife)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PlotsOrig!$K$14</c:f>
              <c:strCache>
                <c:ptCount val="1"/>
              </c:strCache>
            </c:strRef>
          </c:tx>
          <c:xVal>
            <c:numRef>
              <c:f>PlotsOrig!$G$15:$G$32000</c:f>
              <c:numCache>
                <c:formatCode>General</c:formatCode>
                <c:ptCount val="31986"/>
                <c:pt idx="0">
                  <c:v>26.936631853073933</c:v>
                </c:pt>
                <c:pt idx="1">
                  <c:v>351.531361614042</c:v>
                </c:pt>
                <c:pt idx="2">
                  <c:v>737.03299933109759</c:v>
                </c:pt>
                <c:pt idx="3">
                  <c:v>982.90418048528011</c:v>
                </c:pt>
                <c:pt idx="4">
                  <c:v>1010.0858383876759</c:v>
                </c:pt>
                <c:pt idx="5">
                  <c:v>1082.1337346729076</c:v>
                </c:pt>
                <c:pt idx="6">
                  <c:v>1132.4021668570972</c:v>
                </c:pt>
                <c:pt idx="7">
                  <c:v>1635.9014619689976</c:v>
                </c:pt>
                <c:pt idx="8">
                  <c:v>1874.6718877027536</c:v>
                </c:pt>
                <c:pt idx="9">
                  <c:v>2080.6352853261496</c:v>
                </c:pt>
                <c:pt idx="10">
                  <c:v>2097.2731598846649</c:v>
                </c:pt>
                <c:pt idx="11">
                  <c:v>2467.5154171576987</c:v>
                </c:pt>
                <c:pt idx="12">
                  <c:v>2714.8914580200926</c:v>
                </c:pt>
                <c:pt idx="13">
                  <c:v>3965.1258341913399</c:v>
                </c:pt>
                <c:pt idx="14">
                  <c:v>4078.1134260816643</c:v>
                </c:pt>
                <c:pt idx="15">
                  <c:v>5520.1061630367803</c:v>
                </c:pt>
                <c:pt idx="16">
                  <c:v>5809.1951672746463</c:v>
                </c:pt>
                <c:pt idx="17">
                  <c:v>5901.2186330393943</c:v>
                </c:pt>
                <c:pt idx="18">
                  <c:v>7077.9750144706422</c:v>
                </c:pt>
                <c:pt idx="19">
                  <c:v>7235.373096413301</c:v>
                </c:pt>
                <c:pt idx="20">
                  <c:v>7239.4062159258665</c:v>
                </c:pt>
                <c:pt idx="21">
                  <c:v>8071.2898952865735</c:v>
                </c:pt>
                <c:pt idx="22">
                  <c:v>8317.9284598885588</c:v>
                </c:pt>
                <c:pt idx="23">
                  <c:v>8557.6867052905</c:v>
                </c:pt>
                <c:pt idx="24">
                  <c:v>8750.7774578797726</c:v>
                </c:pt>
                <c:pt idx="25">
                  <c:v>8921.0419533928471</c:v>
                </c:pt>
                <c:pt idx="26">
                  <c:v>9198.3554896484166</c:v>
                </c:pt>
                <c:pt idx="27">
                  <c:v>9453.4289428183038</c:v>
                </c:pt>
                <c:pt idx="28">
                  <c:v>10027.401968164029</c:v>
                </c:pt>
                <c:pt idx="29">
                  <c:v>11143.08303008708</c:v>
                </c:pt>
                <c:pt idx="30">
                  <c:v>11224.11817734278</c:v>
                </c:pt>
                <c:pt idx="31">
                  <c:v>11278.830365535789</c:v>
                </c:pt>
                <c:pt idx="32">
                  <c:v>11408.501202817657</c:v>
                </c:pt>
                <c:pt idx="33">
                  <c:v>11643.792765798891</c:v>
                </c:pt>
                <c:pt idx="34">
                  <c:v>11731.426017485255</c:v>
                </c:pt>
                <c:pt idx="35">
                  <c:v>11824.818918979565</c:v>
                </c:pt>
                <c:pt idx="36">
                  <c:v>11934.385712039577</c:v>
                </c:pt>
                <c:pt idx="37">
                  <c:v>11982.405636026271</c:v>
                </c:pt>
                <c:pt idx="38">
                  <c:v>12233.228415312598</c:v>
                </c:pt>
                <c:pt idx="39">
                  <c:v>12399.397084495604</c:v>
                </c:pt>
                <c:pt idx="40">
                  <c:v>12463.184667372014</c:v>
                </c:pt>
                <c:pt idx="41">
                  <c:v>12829.356768900499</c:v>
                </c:pt>
                <c:pt idx="42">
                  <c:v>12959.14765265676</c:v>
                </c:pt>
                <c:pt idx="43">
                  <c:v>13839.064272634962</c:v>
                </c:pt>
                <c:pt idx="44">
                  <c:v>13967.435583852006</c:v>
                </c:pt>
                <c:pt idx="45">
                  <c:v>14072.966578824815</c:v>
                </c:pt>
                <c:pt idx="46">
                  <c:v>14167.417537201696</c:v>
                </c:pt>
                <c:pt idx="47">
                  <c:v>14868.13259903399</c:v>
                </c:pt>
                <c:pt idx="48">
                  <c:v>15042.106405692104</c:v>
                </c:pt>
                <c:pt idx="49">
                  <c:v>15218.614177362444</c:v>
                </c:pt>
                <c:pt idx="50">
                  <c:v>15259.75701010523</c:v>
                </c:pt>
                <c:pt idx="51">
                  <c:v>15664.077094788216</c:v>
                </c:pt>
                <c:pt idx="52">
                  <c:v>15686.178836098237</c:v>
                </c:pt>
                <c:pt idx="53">
                  <c:v>15845.524331137836</c:v>
                </c:pt>
                <c:pt idx="54">
                  <c:v>15875.474935298602</c:v>
                </c:pt>
                <c:pt idx="55">
                  <c:v>16296.020231820698</c:v>
                </c:pt>
                <c:pt idx="56">
                  <c:v>16564.600755056672</c:v>
                </c:pt>
                <c:pt idx="57">
                  <c:v>16974.774527981735</c:v>
                </c:pt>
                <c:pt idx="58">
                  <c:v>16997.654962968085</c:v>
                </c:pt>
                <c:pt idx="59">
                  <c:v>17125.881991083639</c:v>
                </c:pt>
                <c:pt idx="60">
                  <c:v>17350.923833909732</c:v>
                </c:pt>
                <c:pt idx="61">
                  <c:v>18131.984650112794</c:v>
                </c:pt>
                <c:pt idx="62">
                  <c:v>18525.088184192013</c:v>
                </c:pt>
                <c:pt idx="63">
                  <c:v>18714.716511698105</c:v>
                </c:pt>
                <c:pt idx="64">
                  <c:v>18922.762852582811</c:v>
                </c:pt>
                <c:pt idx="65">
                  <c:v>18961.352642225193</c:v>
                </c:pt>
                <c:pt idx="66">
                  <c:v>19001.880320672597</c:v>
                </c:pt>
                <c:pt idx="67">
                  <c:v>19021.639737515394</c:v>
                </c:pt>
                <c:pt idx="68">
                  <c:v>19196.512875058404</c:v>
                </c:pt>
                <c:pt idx="69">
                  <c:v>20035.002712651956</c:v>
                </c:pt>
                <c:pt idx="70">
                  <c:v>20055.834826091086</c:v>
                </c:pt>
                <c:pt idx="71">
                  <c:v>20277.392885337351</c:v>
                </c:pt>
                <c:pt idx="72">
                  <c:v>20476.685106570585</c:v>
                </c:pt>
                <c:pt idx="73">
                  <c:v>20816.286930093196</c:v>
                </c:pt>
                <c:pt idx="74">
                  <c:v>20832.250073298157</c:v>
                </c:pt>
                <c:pt idx="75">
                  <c:v>20882.883323344679</c:v>
                </c:pt>
                <c:pt idx="76">
                  <c:v>20900.246564755806</c:v>
                </c:pt>
                <c:pt idx="77">
                  <c:v>21108.286636442506</c:v>
                </c:pt>
                <c:pt idx="78">
                  <c:v>22050.937651159948</c:v>
                </c:pt>
                <c:pt idx="79">
                  <c:v>22487.095708657853</c:v>
                </c:pt>
                <c:pt idx="80">
                  <c:v>22534.67090689902</c:v>
                </c:pt>
                <c:pt idx="81">
                  <c:v>22542.162386058113</c:v>
                </c:pt>
                <c:pt idx="82">
                  <c:v>22784.760729341302</c:v>
                </c:pt>
                <c:pt idx="83">
                  <c:v>23387.824498117243</c:v>
                </c:pt>
                <c:pt idx="84">
                  <c:v>23429.849473493399</c:v>
                </c:pt>
                <c:pt idx="85">
                  <c:v>23474.241173155671</c:v>
                </c:pt>
                <c:pt idx="86">
                  <c:v>23599.410896027744</c:v>
                </c:pt>
                <c:pt idx="87">
                  <c:v>24093.559490261829</c:v>
                </c:pt>
                <c:pt idx="88">
                  <c:v>24333.71568118142</c:v>
                </c:pt>
                <c:pt idx="89">
                  <c:v>24773.177831517765</c:v>
                </c:pt>
                <c:pt idx="90">
                  <c:v>24780.283802323669</c:v>
                </c:pt>
                <c:pt idx="91">
                  <c:v>24782.425357187753</c:v>
                </c:pt>
                <c:pt idx="92">
                  <c:v>24919.198824435589</c:v>
                </c:pt>
                <c:pt idx="93">
                  <c:v>25067.736966056807</c:v>
                </c:pt>
                <c:pt idx="94">
                  <c:v>26065.69588576127</c:v>
                </c:pt>
                <c:pt idx="95">
                  <c:v>26091.627720871526</c:v>
                </c:pt>
                <c:pt idx="96">
                  <c:v>26301.882165680414</c:v>
                </c:pt>
                <c:pt idx="97">
                  <c:v>26796.641353025916</c:v>
                </c:pt>
                <c:pt idx="98">
                  <c:v>26970.585285687681</c:v>
                </c:pt>
                <c:pt idx="99">
                  <c:v>27168.78170760176</c:v>
                </c:pt>
                <c:pt idx="100">
                  <c:v>27386.908683289825</c:v>
                </c:pt>
                <c:pt idx="101">
                  <c:v>27739.053871455937</c:v>
                </c:pt>
                <c:pt idx="102">
                  <c:v>27942.754707391126</c:v>
                </c:pt>
                <c:pt idx="103">
                  <c:v>28680.145595316921</c:v>
                </c:pt>
                <c:pt idx="104">
                  <c:v>29522.923540865719</c:v>
                </c:pt>
                <c:pt idx="105">
                  <c:v>30336.306927276255</c:v>
                </c:pt>
                <c:pt idx="106">
                  <c:v>30421.047390619609</c:v>
                </c:pt>
                <c:pt idx="107">
                  <c:v>30604.437451049434</c:v>
                </c:pt>
                <c:pt idx="108">
                  <c:v>30653.542615144001</c:v>
                </c:pt>
                <c:pt idx="109">
                  <c:v>31064.163349960687</c:v>
                </c:pt>
                <c:pt idx="110">
                  <c:v>31183.343651931173</c:v>
                </c:pt>
                <c:pt idx="111">
                  <c:v>31362.425520053617</c:v>
                </c:pt>
                <c:pt idx="112">
                  <c:v>31983.521200581494</c:v>
                </c:pt>
                <c:pt idx="113">
                  <c:v>32272.488281055212</c:v>
                </c:pt>
                <c:pt idx="114">
                  <c:v>32441.329383742886</c:v>
                </c:pt>
                <c:pt idx="115">
                  <c:v>32461.305303283989</c:v>
                </c:pt>
                <c:pt idx="116">
                  <c:v>32609.599524134199</c:v>
                </c:pt>
                <c:pt idx="117">
                  <c:v>32831.879410552086</c:v>
                </c:pt>
                <c:pt idx="118">
                  <c:v>33109.655490866331</c:v>
                </c:pt>
                <c:pt idx="119">
                  <c:v>33536.294475198949</c:v>
                </c:pt>
                <c:pt idx="120">
                  <c:v>33916.170765627568</c:v>
                </c:pt>
                <c:pt idx="121">
                  <c:v>34298.205005309603</c:v>
                </c:pt>
                <c:pt idx="122">
                  <c:v>34629.413703655475</c:v>
                </c:pt>
                <c:pt idx="123">
                  <c:v>34759.651115190114</c:v>
                </c:pt>
                <c:pt idx="124">
                  <c:v>35001.245304107368</c:v>
                </c:pt>
                <c:pt idx="125">
                  <c:v>35289.248891634132</c:v>
                </c:pt>
                <c:pt idx="126">
                  <c:v>35294.040198803683</c:v>
                </c:pt>
                <c:pt idx="127">
                  <c:v>35935.180244996765</c:v>
                </c:pt>
                <c:pt idx="128">
                  <c:v>36065.735493975488</c:v>
                </c:pt>
                <c:pt idx="129">
                  <c:v>36179.607804539337</c:v>
                </c:pt>
                <c:pt idx="130">
                  <c:v>36268.667950387819</c:v>
                </c:pt>
                <c:pt idx="131">
                  <c:v>36522.907549208037</c:v>
                </c:pt>
                <c:pt idx="132">
                  <c:v>36529.530410447354</c:v>
                </c:pt>
                <c:pt idx="133">
                  <c:v>37160.790091042953</c:v>
                </c:pt>
                <c:pt idx="134">
                  <c:v>37499.018138058025</c:v>
                </c:pt>
                <c:pt idx="135">
                  <c:v>37540.765540512926</c:v>
                </c:pt>
                <c:pt idx="136">
                  <c:v>38721.036144897851</c:v>
                </c:pt>
                <c:pt idx="137">
                  <c:v>38900.158160298699</c:v>
                </c:pt>
                <c:pt idx="138">
                  <c:v>39163.233250667239</c:v>
                </c:pt>
                <c:pt idx="139">
                  <c:v>39805.045014011783</c:v>
                </c:pt>
                <c:pt idx="140">
                  <c:v>40320.369770437326</c:v>
                </c:pt>
                <c:pt idx="141">
                  <c:v>40676.778239171545</c:v>
                </c:pt>
                <c:pt idx="142">
                  <c:v>40680.776979990493</c:v>
                </c:pt>
                <c:pt idx="143">
                  <c:v>40692.141167091882</c:v>
                </c:pt>
                <c:pt idx="144">
                  <c:v>40875.07383704347</c:v>
                </c:pt>
                <c:pt idx="145">
                  <c:v>41040.502405030784</c:v>
                </c:pt>
                <c:pt idx="146">
                  <c:v>41522.961303526972</c:v>
                </c:pt>
                <c:pt idx="147">
                  <c:v>42127.293526241498</c:v>
                </c:pt>
                <c:pt idx="148">
                  <c:v>42144.948704738883</c:v>
                </c:pt>
                <c:pt idx="149">
                  <c:v>42356.315195302639</c:v>
                </c:pt>
                <c:pt idx="150">
                  <c:v>42357.589302780681</c:v>
                </c:pt>
                <c:pt idx="151">
                  <c:v>43079.421709638504</c:v>
                </c:pt>
                <c:pt idx="152">
                  <c:v>43171.869451398597</c:v>
                </c:pt>
                <c:pt idx="153">
                  <c:v>43285.564703734148</c:v>
                </c:pt>
                <c:pt idx="154">
                  <c:v>43345.282920237689</c:v>
                </c:pt>
                <c:pt idx="155">
                  <c:v>43530.423281503128</c:v>
                </c:pt>
                <c:pt idx="156">
                  <c:v>43680.821228725683</c:v>
                </c:pt>
                <c:pt idx="157">
                  <c:v>43696.697906040819</c:v>
                </c:pt>
                <c:pt idx="158">
                  <c:v>43872.979498127293</c:v>
                </c:pt>
                <c:pt idx="159">
                  <c:v>44147.523383627711</c:v>
                </c:pt>
                <c:pt idx="160">
                  <c:v>44339.047017018253</c:v>
                </c:pt>
                <c:pt idx="161">
                  <c:v>44406.371250657729</c:v>
                </c:pt>
                <c:pt idx="162">
                  <c:v>44581.810198253188</c:v>
                </c:pt>
                <c:pt idx="163">
                  <c:v>45648.69699410435</c:v>
                </c:pt>
                <c:pt idx="164">
                  <c:v>46335.164705332456</c:v>
                </c:pt>
                <c:pt idx="165">
                  <c:v>47024.42967142944</c:v>
                </c:pt>
                <c:pt idx="166">
                  <c:v>47550.10055409027</c:v>
                </c:pt>
                <c:pt idx="167">
                  <c:v>47578.076867776508</c:v>
                </c:pt>
                <c:pt idx="168">
                  <c:v>48140.978462301908</c:v>
                </c:pt>
                <c:pt idx="169">
                  <c:v>48464.943774790372</c:v>
                </c:pt>
                <c:pt idx="170">
                  <c:v>48787.744440552044</c:v>
                </c:pt>
                <c:pt idx="171">
                  <c:v>48993.829062046425</c:v>
                </c:pt>
                <c:pt idx="172">
                  <c:v>49329.072061358282</c:v>
                </c:pt>
                <c:pt idx="173">
                  <c:v>49602.368297736357</c:v>
                </c:pt>
                <c:pt idx="174">
                  <c:v>49841.709159274425</c:v>
                </c:pt>
                <c:pt idx="175">
                  <c:v>50306.925376911844</c:v>
                </c:pt>
                <c:pt idx="176">
                  <c:v>50387.713393199287</c:v>
                </c:pt>
                <c:pt idx="177">
                  <c:v>50709.924394190792</c:v>
                </c:pt>
                <c:pt idx="178">
                  <c:v>50978.907001053398</c:v>
                </c:pt>
                <c:pt idx="179">
                  <c:v>51177.107256676813</c:v>
                </c:pt>
                <c:pt idx="180">
                  <c:v>51231.101781321442</c:v>
                </c:pt>
                <c:pt idx="181">
                  <c:v>51479.894140519689</c:v>
                </c:pt>
                <c:pt idx="182">
                  <c:v>51631.40529443643</c:v>
                </c:pt>
                <c:pt idx="183">
                  <c:v>51673.016986577197</c:v>
                </c:pt>
                <c:pt idx="184">
                  <c:v>51743.59495526144</c:v>
                </c:pt>
                <c:pt idx="185">
                  <c:v>51994.907385440325</c:v>
                </c:pt>
                <c:pt idx="186">
                  <c:v>53194.470418510828</c:v>
                </c:pt>
                <c:pt idx="187">
                  <c:v>53246.159831842706</c:v>
                </c:pt>
                <c:pt idx="188">
                  <c:v>53454.723229962416</c:v>
                </c:pt>
                <c:pt idx="189">
                  <c:v>53665.042561598209</c:v>
                </c:pt>
                <c:pt idx="190">
                  <c:v>53758.320295082143</c:v>
                </c:pt>
                <c:pt idx="191">
                  <c:v>53820.888220555054</c:v>
                </c:pt>
                <c:pt idx="192">
                  <c:v>54037.010348897566</c:v>
                </c:pt>
                <c:pt idx="193">
                  <c:v>54218.524987156743</c:v>
                </c:pt>
                <c:pt idx="194">
                  <c:v>55135.983718013347</c:v>
                </c:pt>
                <c:pt idx="195">
                  <c:v>58935.893918452355</c:v>
                </c:pt>
                <c:pt idx="196">
                  <c:v>59195.975866783672</c:v>
                </c:pt>
                <c:pt idx="197">
                  <c:v>60279.324919891791</c:v>
                </c:pt>
                <c:pt idx="198">
                  <c:v>61654.99384992243</c:v>
                </c:pt>
                <c:pt idx="199">
                  <c:v>62066.894001481436</c:v>
                </c:pt>
                <c:pt idx="200">
                  <c:v>62953.923010171275</c:v>
                </c:pt>
                <c:pt idx="201">
                  <c:v>63032.975058268756</c:v>
                </c:pt>
                <c:pt idx="202">
                  <c:v>63703.7387888757</c:v>
                </c:pt>
                <c:pt idx="203">
                  <c:v>63926.567854357098</c:v>
                </c:pt>
                <c:pt idx="204">
                  <c:v>64009.871383097779</c:v>
                </c:pt>
                <c:pt idx="205">
                  <c:v>64275.384684585311</c:v>
                </c:pt>
                <c:pt idx="206">
                  <c:v>64770.603914142426</c:v>
                </c:pt>
                <c:pt idx="207">
                  <c:v>65181.727137954411</c:v>
                </c:pt>
                <c:pt idx="208">
                  <c:v>65871.202249178881</c:v>
                </c:pt>
                <c:pt idx="209">
                  <c:v>66134.663851956124</c:v>
                </c:pt>
                <c:pt idx="210">
                  <c:v>66809.45053593893</c:v>
                </c:pt>
                <c:pt idx="211">
                  <c:v>66950.942156929246</c:v>
                </c:pt>
                <c:pt idx="212">
                  <c:v>67074.103152545009</c:v>
                </c:pt>
                <c:pt idx="213">
                  <c:v>67292.987554949301</c:v>
                </c:pt>
                <c:pt idx="214">
                  <c:v>68081.736245991124</c:v>
                </c:pt>
                <c:pt idx="215">
                  <c:v>69142.752416669275</c:v>
                </c:pt>
                <c:pt idx="216">
                  <c:v>69289.069289649284</c:v>
                </c:pt>
                <c:pt idx="217">
                  <c:v>69635.496596599187</c:v>
                </c:pt>
                <c:pt idx="218">
                  <c:v>70141.685393251726</c:v>
                </c:pt>
                <c:pt idx="219">
                  <c:v>70528.840579927215</c:v>
                </c:pt>
                <c:pt idx="220">
                  <c:v>71034.071795105789</c:v>
                </c:pt>
                <c:pt idx="221">
                  <c:v>74471.336419849365</c:v>
                </c:pt>
                <c:pt idx="222">
                  <c:v>74908.920019813711</c:v>
                </c:pt>
                <c:pt idx="223">
                  <c:v>75050.852018307138</c:v>
                </c:pt>
                <c:pt idx="224">
                  <c:v>75249.952362575874</c:v>
                </c:pt>
                <c:pt idx="225">
                  <c:v>75519.325845111161</c:v>
                </c:pt>
                <c:pt idx="226">
                  <c:v>76377.769807739576</c:v>
                </c:pt>
                <c:pt idx="227">
                  <c:v>76732.361379133421</c:v>
                </c:pt>
                <c:pt idx="228">
                  <c:v>77779.396962395636</c:v>
                </c:pt>
                <c:pt idx="229">
                  <c:v>77836.195918312689</c:v>
                </c:pt>
                <c:pt idx="230">
                  <c:v>77870.403239033476</c:v>
                </c:pt>
                <c:pt idx="231">
                  <c:v>78599.846371060645</c:v>
                </c:pt>
                <c:pt idx="232">
                  <c:v>79757.849740706515</c:v>
                </c:pt>
                <c:pt idx="233">
                  <c:v>80210.071022157834</c:v>
                </c:pt>
                <c:pt idx="234">
                  <c:v>83214.403702073279</c:v>
                </c:pt>
                <c:pt idx="235">
                  <c:v>83243.251896698814</c:v>
                </c:pt>
                <c:pt idx="236">
                  <c:v>84567.746666497391</c:v>
                </c:pt>
                <c:pt idx="237">
                  <c:v>84634.806830255737</c:v>
                </c:pt>
                <c:pt idx="238">
                  <c:v>85430.192806142542</c:v>
                </c:pt>
                <c:pt idx="239">
                  <c:v>85983.45411448137</c:v>
                </c:pt>
                <c:pt idx="240">
                  <c:v>87817.181280694538</c:v>
                </c:pt>
                <c:pt idx="241">
                  <c:v>87990.120756070479</c:v>
                </c:pt>
                <c:pt idx="242">
                  <c:v>88494.735737871262</c:v>
                </c:pt>
                <c:pt idx="243">
                  <c:v>89008.861997865402</c:v>
                </c:pt>
                <c:pt idx="244">
                  <c:v>90131.268938122259</c:v>
                </c:pt>
                <c:pt idx="245">
                  <c:v>90272.394455561589</c:v>
                </c:pt>
                <c:pt idx="246">
                  <c:v>91985.369305260203</c:v>
                </c:pt>
                <c:pt idx="247">
                  <c:v>92018.7244962642</c:v>
                </c:pt>
                <c:pt idx="248">
                  <c:v>92260.39647507215</c:v>
                </c:pt>
                <c:pt idx="249">
                  <c:v>92407.903943349374</c:v>
                </c:pt>
                <c:pt idx="250">
                  <c:v>93036.694247918975</c:v>
                </c:pt>
                <c:pt idx="251">
                  <c:v>93134.61133477831</c:v>
                </c:pt>
                <c:pt idx="252">
                  <c:v>93371.704981632938</c:v>
                </c:pt>
                <c:pt idx="253">
                  <c:v>93890.564656742121</c:v>
                </c:pt>
                <c:pt idx="254">
                  <c:v>93999.933873953138</c:v>
                </c:pt>
                <c:pt idx="255">
                  <c:v>94808.182895324484</c:v>
                </c:pt>
                <c:pt idx="256">
                  <c:v>96404.843215006011</c:v>
                </c:pt>
                <c:pt idx="257">
                  <c:v>96451.385492464833</c:v>
                </c:pt>
                <c:pt idx="258">
                  <c:v>96833.3900878641</c:v>
                </c:pt>
                <c:pt idx="259">
                  <c:v>98533.643740893676</c:v>
                </c:pt>
                <c:pt idx="260">
                  <c:v>98850.358452404296</c:v>
                </c:pt>
                <c:pt idx="261">
                  <c:v>100082.63395988106</c:v>
                </c:pt>
                <c:pt idx="262">
                  <c:v>100501.19669926012</c:v>
                </c:pt>
                <c:pt idx="263">
                  <c:v>101937.37601874597</c:v>
                </c:pt>
                <c:pt idx="264">
                  <c:v>102284.89871944222</c:v>
                </c:pt>
                <c:pt idx="265">
                  <c:v>102448.575297502</c:v>
                </c:pt>
                <c:pt idx="266">
                  <c:v>102582.71974752343</c:v>
                </c:pt>
                <c:pt idx="267">
                  <c:v>102611.05054323854</c:v>
                </c:pt>
                <c:pt idx="268">
                  <c:v>102787.59989173726</c:v>
                </c:pt>
                <c:pt idx="269">
                  <c:v>102963.71788328876</c:v>
                </c:pt>
                <c:pt idx="270">
                  <c:v>103059.58039370857</c:v>
                </c:pt>
                <c:pt idx="271">
                  <c:v>104751.01204594683</c:v>
                </c:pt>
                <c:pt idx="272">
                  <c:v>105815.43987061923</c:v>
                </c:pt>
                <c:pt idx="273">
                  <c:v>110074.95926330285</c:v>
                </c:pt>
                <c:pt idx="274">
                  <c:v>110694.43102402508</c:v>
                </c:pt>
                <c:pt idx="275">
                  <c:v>111858.83813607979</c:v>
                </c:pt>
                <c:pt idx="276">
                  <c:v>112408.51250557869</c:v>
                </c:pt>
                <c:pt idx="277">
                  <c:v>112805.98997763979</c:v>
                </c:pt>
                <c:pt idx="278">
                  <c:v>114990.31596359304</c:v>
                </c:pt>
                <c:pt idx="279">
                  <c:v>117198.38502614314</c:v>
                </c:pt>
                <c:pt idx="280">
                  <c:v>117848.32318926175</c:v>
                </c:pt>
                <c:pt idx="281">
                  <c:v>118508.48244458261</c:v>
                </c:pt>
                <c:pt idx="282">
                  <c:v>119430.99286180561</c:v>
                </c:pt>
                <c:pt idx="283">
                  <c:v>120441.51843325629</c:v>
                </c:pt>
                <c:pt idx="284">
                  <c:v>120826.02346932638</c:v>
                </c:pt>
                <c:pt idx="285">
                  <c:v>121679.10598752406</c:v>
                </c:pt>
                <c:pt idx="286">
                  <c:v>121826.38488444418</c:v>
                </c:pt>
                <c:pt idx="287">
                  <c:v>124744.2533613444</c:v>
                </c:pt>
                <c:pt idx="288">
                  <c:v>125473.79289161164</c:v>
                </c:pt>
                <c:pt idx="289">
                  <c:v>127221.71575809459</c:v>
                </c:pt>
                <c:pt idx="290">
                  <c:v>130246.34682660553</c:v>
                </c:pt>
                <c:pt idx="291">
                  <c:v>130452.26209890854</c:v>
                </c:pt>
                <c:pt idx="292">
                  <c:v>130702.6841019399</c:v>
                </c:pt>
                <c:pt idx="293">
                  <c:v>132300.78417375244</c:v>
                </c:pt>
                <c:pt idx="294">
                  <c:v>138116.38310615212</c:v>
                </c:pt>
                <c:pt idx="295">
                  <c:v>138422.19484694261</c:v>
                </c:pt>
                <c:pt idx="296">
                  <c:v>140353.81388146177</c:v>
                </c:pt>
                <c:pt idx="297">
                  <c:v>141122.3967924082</c:v>
                </c:pt>
                <c:pt idx="298">
                  <c:v>142217.76438327495</c:v>
                </c:pt>
                <c:pt idx="299">
                  <c:v>146167.38812431198</c:v>
                </c:pt>
                <c:pt idx="300">
                  <c:v>147782.87678222952</c:v>
                </c:pt>
                <c:pt idx="301">
                  <c:v>150947.16108636817</c:v>
                </c:pt>
                <c:pt idx="302">
                  <c:v>152492.09476981079</c:v>
                </c:pt>
                <c:pt idx="303">
                  <c:v>152641.4482637113</c:v>
                </c:pt>
                <c:pt idx="304">
                  <c:v>153166.05664704143</c:v>
                </c:pt>
                <c:pt idx="305">
                  <c:v>153202.92508489697</c:v>
                </c:pt>
                <c:pt idx="306">
                  <c:v>155995.33575065827</c:v>
                </c:pt>
                <c:pt idx="307">
                  <c:v>159401.71092301758</c:v>
                </c:pt>
                <c:pt idx="308">
                  <c:v>164987.56578973812</c:v>
                </c:pt>
                <c:pt idx="309">
                  <c:v>169257.97217243575</c:v>
                </c:pt>
                <c:pt idx="310">
                  <c:v>173001.37444759655</c:v>
                </c:pt>
                <c:pt idx="311">
                  <c:v>174524.26754219699</c:v>
                </c:pt>
                <c:pt idx="312">
                  <c:v>175727.9036700195</c:v>
                </c:pt>
                <c:pt idx="313">
                  <c:v>176586.75054099003</c:v>
                </c:pt>
                <c:pt idx="314">
                  <c:v>178192.71986646517</c:v>
                </c:pt>
                <c:pt idx="315">
                  <c:v>179659.29002734099</c:v>
                </c:pt>
                <c:pt idx="316">
                  <c:v>187974.20979159672</c:v>
                </c:pt>
                <c:pt idx="317">
                  <c:v>189571.52495002485</c:v>
                </c:pt>
                <c:pt idx="318">
                  <c:v>189721.32061658497</c:v>
                </c:pt>
                <c:pt idx="319">
                  <c:v>197367.52179038664</c:v>
                </c:pt>
                <c:pt idx="320">
                  <c:v>198151.80935209678</c:v>
                </c:pt>
                <c:pt idx="321">
                  <c:v>209704.95090428987</c:v>
                </c:pt>
                <c:pt idx="322">
                  <c:v>229089.48350824919</c:v>
                </c:pt>
                <c:pt idx="323">
                  <c:v>231256.50133549477</c:v>
                </c:pt>
                <c:pt idx="324">
                  <c:v>234264.06376158862</c:v>
                </c:pt>
                <c:pt idx="325">
                  <c:v>249577.09583974269</c:v>
                </c:pt>
                <c:pt idx="326">
                  <c:v>275947.92723041313</c:v>
                </c:pt>
                <c:pt idx="327">
                  <c:v>281631.14294574567</c:v>
                </c:pt>
                <c:pt idx="328">
                  <c:v>284449.38914210827</c:v>
                </c:pt>
                <c:pt idx="329">
                  <c:v>296606.97103501193</c:v>
                </c:pt>
                <c:pt idx="330">
                  <c:v>336252.85038832552</c:v>
                </c:pt>
                <c:pt idx="331">
                  <c:v>431979.74033125746</c:v>
                </c:pt>
                <c:pt idx="332">
                  <c:v>437412.46160063241</c:v>
                </c:pt>
                <c:pt idx="333">
                  <c:v>450967.68002408638</c:v>
                </c:pt>
              </c:numCache>
            </c:numRef>
          </c:xVal>
          <c:yVal>
            <c:numRef>
              <c:f>PlotsOrig!$K$15:$K$32000</c:f>
              <c:numCache>
                <c:formatCode>0.0000</c:formatCode>
                <c:ptCount val="31986"/>
              </c:numCache>
            </c:numRef>
          </c:yVal>
          <c:smooth val="0"/>
        </c:ser>
        <c:ser>
          <c:idx val="1"/>
          <c:order val="1"/>
          <c:tx>
            <c:strRef>
              <c:f>PlotsOrig!$L$14</c:f>
              <c:strCache>
                <c:ptCount val="1"/>
              </c:strCache>
            </c:strRef>
          </c:tx>
          <c:xVal>
            <c:numRef>
              <c:f>PlotsOrig!$G$15:$G$32000</c:f>
              <c:numCache>
                <c:formatCode>General</c:formatCode>
                <c:ptCount val="31986"/>
                <c:pt idx="0">
                  <c:v>26.936631853073933</c:v>
                </c:pt>
                <c:pt idx="1">
                  <c:v>351.531361614042</c:v>
                </c:pt>
                <c:pt idx="2">
                  <c:v>737.03299933109759</c:v>
                </c:pt>
                <c:pt idx="3">
                  <c:v>982.90418048528011</c:v>
                </c:pt>
                <c:pt idx="4">
                  <c:v>1010.0858383876759</c:v>
                </c:pt>
                <c:pt idx="5">
                  <c:v>1082.1337346729076</c:v>
                </c:pt>
                <c:pt idx="6">
                  <c:v>1132.4021668570972</c:v>
                </c:pt>
                <c:pt idx="7">
                  <c:v>1635.9014619689976</c:v>
                </c:pt>
                <c:pt idx="8">
                  <c:v>1874.6718877027536</c:v>
                </c:pt>
                <c:pt idx="9">
                  <c:v>2080.6352853261496</c:v>
                </c:pt>
                <c:pt idx="10">
                  <c:v>2097.2731598846649</c:v>
                </c:pt>
                <c:pt idx="11">
                  <c:v>2467.5154171576987</c:v>
                </c:pt>
                <c:pt idx="12">
                  <c:v>2714.8914580200926</c:v>
                </c:pt>
                <c:pt idx="13">
                  <c:v>3965.1258341913399</c:v>
                </c:pt>
                <c:pt idx="14">
                  <c:v>4078.1134260816643</c:v>
                </c:pt>
                <c:pt idx="15">
                  <c:v>5520.1061630367803</c:v>
                </c:pt>
                <c:pt idx="16">
                  <c:v>5809.1951672746463</c:v>
                </c:pt>
                <c:pt idx="17">
                  <c:v>5901.2186330393943</c:v>
                </c:pt>
                <c:pt idx="18">
                  <c:v>7077.9750144706422</c:v>
                </c:pt>
                <c:pt idx="19">
                  <c:v>7235.373096413301</c:v>
                </c:pt>
                <c:pt idx="20">
                  <c:v>7239.4062159258665</c:v>
                </c:pt>
                <c:pt idx="21">
                  <c:v>8071.2898952865735</c:v>
                </c:pt>
                <c:pt idx="22">
                  <c:v>8317.9284598885588</c:v>
                </c:pt>
                <c:pt idx="23">
                  <c:v>8557.6867052905</c:v>
                </c:pt>
                <c:pt idx="24">
                  <c:v>8750.7774578797726</c:v>
                </c:pt>
                <c:pt idx="25">
                  <c:v>8921.0419533928471</c:v>
                </c:pt>
                <c:pt idx="26">
                  <c:v>9198.3554896484166</c:v>
                </c:pt>
                <c:pt idx="27">
                  <c:v>9453.4289428183038</c:v>
                </c:pt>
                <c:pt idx="28">
                  <c:v>10027.401968164029</c:v>
                </c:pt>
                <c:pt idx="29">
                  <c:v>11143.08303008708</c:v>
                </c:pt>
                <c:pt idx="30">
                  <c:v>11224.11817734278</c:v>
                </c:pt>
                <c:pt idx="31">
                  <c:v>11278.830365535789</c:v>
                </c:pt>
                <c:pt idx="32">
                  <c:v>11408.501202817657</c:v>
                </c:pt>
                <c:pt idx="33">
                  <c:v>11643.792765798891</c:v>
                </c:pt>
                <c:pt idx="34">
                  <c:v>11731.426017485255</c:v>
                </c:pt>
                <c:pt idx="35">
                  <c:v>11824.818918979565</c:v>
                </c:pt>
                <c:pt idx="36">
                  <c:v>11934.385712039577</c:v>
                </c:pt>
                <c:pt idx="37">
                  <c:v>11982.405636026271</c:v>
                </c:pt>
                <c:pt idx="38">
                  <c:v>12233.228415312598</c:v>
                </c:pt>
                <c:pt idx="39">
                  <c:v>12399.397084495604</c:v>
                </c:pt>
                <c:pt idx="40">
                  <c:v>12463.184667372014</c:v>
                </c:pt>
                <c:pt idx="41">
                  <c:v>12829.356768900499</c:v>
                </c:pt>
                <c:pt idx="42">
                  <c:v>12959.14765265676</c:v>
                </c:pt>
                <c:pt idx="43">
                  <c:v>13839.064272634962</c:v>
                </c:pt>
                <c:pt idx="44">
                  <c:v>13967.435583852006</c:v>
                </c:pt>
                <c:pt idx="45">
                  <c:v>14072.966578824815</c:v>
                </c:pt>
                <c:pt idx="46">
                  <c:v>14167.417537201696</c:v>
                </c:pt>
                <c:pt idx="47">
                  <c:v>14868.13259903399</c:v>
                </c:pt>
                <c:pt idx="48">
                  <c:v>15042.106405692104</c:v>
                </c:pt>
                <c:pt idx="49">
                  <c:v>15218.614177362444</c:v>
                </c:pt>
                <c:pt idx="50">
                  <c:v>15259.75701010523</c:v>
                </c:pt>
                <c:pt idx="51">
                  <c:v>15664.077094788216</c:v>
                </c:pt>
                <c:pt idx="52">
                  <c:v>15686.178836098237</c:v>
                </c:pt>
                <c:pt idx="53">
                  <c:v>15845.524331137836</c:v>
                </c:pt>
                <c:pt idx="54">
                  <c:v>15875.474935298602</c:v>
                </c:pt>
                <c:pt idx="55">
                  <c:v>16296.020231820698</c:v>
                </c:pt>
                <c:pt idx="56">
                  <c:v>16564.600755056672</c:v>
                </c:pt>
                <c:pt idx="57">
                  <c:v>16974.774527981735</c:v>
                </c:pt>
                <c:pt idx="58">
                  <c:v>16997.654962968085</c:v>
                </c:pt>
                <c:pt idx="59">
                  <c:v>17125.881991083639</c:v>
                </c:pt>
                <c:pt idx="60">
                  <c:v>17350.923833909732</c:v>
                </c:pt>
                <c:pt idx="61">
                  <c:v>18131.984650112794</c:v>
                </c:pt>
                <c:pt idx="62">
                  <c:v>18525.088184192013</c:v>
                </c:pt>
                <c:pt idx="63">
                  <c:v>18714.716511698105</c:v>
                </c:pt>
                <c:pt idx="64">
                  <c:v>18922.762852582811</c:v>
                </c:pt>
                <c:pt idx="65">
                  <c:v>18961.352642225193</c:v>
                </c:pt>
                <c:pt idx="66">
                  <c:v>19001.880320672597</c:v>
                </c:pt>
                <c:pt idx="67">
                  <c:v>19021.639737515394</c:v>
                </c:pt>
                <c:pt idx="68">
                  <c:v>19196.512875058404</c:v>
                </c:pt>
                <c:pt idx="69">
                  <c:v>20035.002712651956</c:v>
                </c:pt>
                <c:pt idx="70">
                  <c:v>20055.834826091086</c:v>
                </c:pt>
                <c:pt idx="71">
                  <c:v>20277.392885337351</c:v>
                </c:pt>
                <c:pt idx="72">
                  <c:v>20476.685106570585</c:v>
                </c:pt>
                <c:pt idx="73">
                  <c:v>20816.286930093196</c:v>
                </c:pt>
                <c:pt idx="74">
                  <c:v>20832.250073298157</c:v>
                </c:pt>
                <c:pt idx="75">
                  <c:v>20882.883323344679</c:v>
                </c:pt>
                <c:pt idx="76">
                  <c:v>20900.246564755806</c:v>
                </c:pt>
                <c:pt idx="77">
                  <c:v>21108.286636442506</c:v>
                </c:pt>
                <c:pt idx="78">
                  <c:v>22050.937651159948</c:v>
                </c:pt>
                <c:pt idx="79">
                  <c:v>22487.095708657853</c:v>
                </c:pt>
                <c:pt idx="80">
                  <c:v>22534.67090689902</c:v>
                </c:pt>
                <c:pt idx="81">
                  <c:v>22542.162386058113</c:v>
                </c:pt>
                <c:pt idx="82">
                  <c:v>22784.760729341302</c:v>
                </c:pt>
                <c:pt idx="83">
                  <c:v>23387.824498117243</c:v>
                </c:pt>
                <c:pt idx="84">
                  <c:v>23429.849473493399</c:v>
                </c:pt>
                <c:pt idx="85">
                  <c:v>23474.241173155671</c:v>
                </c:pt>
                <c:pt idx="86">
                  <c:v>23599.410896027744</c:v>
                </c:pt>
                <c:pt idx="87">
                  <c:v>24093.559490261829</c:v>
                </c:pt>
                <c:pt idx="88">
                  <c:v>24333.71568118142</c:v>
                </c:pt>
                <c:pt idx="89">
                  <c:v>24773.177831517765</c:v>
                </c:pt>
                <c:pt idx="90">
                  <c:v>24780.283802323669</c:v>
                </c:pt>
                <c:pt idx="91">
                  <c:v>24782.425357187753</c:v>
                </c:pt>
                <c:pt idx="92">
                  <c:v>24919.198824435589</c:v>
                </c:pt>
                <c:pt idx="93">
                  <c:v>25067.736966056807</c:v>
                </c:pt>
                <c:pt idx="94">
                  <c:v>26065.69588576127</c:v>
                </c:pt>
                <c:pt idx="95">
                  <c:v>26091.627720871526</c:v>
                </c:pt>
                <c:pt idx="96">
                  <c:v>26301.882165680414</c:v>
                </c:pt>
                <c:pt idx="97">
                  <c:v>26796.641353025916</c:v>
                </c:pt>
                <c:pt idx="98">
                  <c:v>26970.585285687681</c:v>
                </c:pt>
                <c:pt idx="99">
                  <c:v>27168.78170760176</c:v>
                </c:pt>
                <c:pt idx="100">
                  <c:v>27386.908683289825</c:v>
                </c:pt>
                <c:pt idx="101">
                  <c:v>27739.053871455937</c:v>
                </c:pt>
                <c:pt idx="102">
                  <c:v>27942.754707391126</c:v>
                </c:pt>
                <c:pt idx="103">
                  <c:v>28680.145595316921</c:v>
                </c:pt>
                <c:pt idx="104">
                  <c:v>29522.923540865719</c:v>
                </c:pt>
                <c:pt idx="105">
                  <c:v>30336.306927276255</c:v>
                </c:pt>
                <c:pt idx="106">
                  <c:v>30421.047390619609</c:v>
                </c:pt>
                <c:pt idx="107">
                  <c:v>30604.437451049434</c:v>
                </c:pt>
                <c:pt idx="108">
                  <c:v>30653.542615144001</c:v>
                </c:pt>
                <c:pt idx="109">
                  <c:v>31064.163349960687</c:v>
                </c:pt>
                <c:pt idx="110">
                  <c:v>31183.343651931173</c:v>
                </c:pt>
                <c:pt idx="111">
                  <c:v>31362.425520053617</c:v>
                </c:pt>
                <c:pt idx="112">
                  <c:v>31983.521200581494</c:v>
                </c:pt>
                <c:pt idx="113">
                  <c:v>32272.488281055212</c:v>
                </c:pt>
                <c:pt idx="114">
                  <c:v>32441.329383742886</c:v>
                </c:pt>
                <c:pt idx="115">
                  <c:v>32461.305303283989</c:v>
                </c:pt>
                <c:pt idx="116">
                  <c:v>32609.599524134199</c:v>
                </c:pt>
                <c:pt idx="117">
                  <c:v>32831.879410552086</c:v>
                </c:pt>
                <c:pt idx="118">
                  <c:v>33109.655490866331</c:v>
                </c:pt>
                <c:pt idx="119">
                  <c:v>33536.294475198949</c:v>
                </c:pt>
                <c:pt idx="120">
                  <c:v>33916.170765627568</c:v>
                </c:pt>
                <c:pt idx="121">
                  <c:v>34298.205005309603</c:v>
                </c:pt>
                <c:pt idx="122">
                  <c:v>34629.413703655475</c:v>
                </c:pt>
                <c:pt idx="123">
                  <c:v>34759.651115190114</c:v>
                </c:pt>
                <c:pt idx="124">
                  <c:v>35001.245304107368</c:v>
                </c:pt>
                <c:pt idx="125">
                  <c:v>35289.248891634132</c:v>
                </c:pt>
                <c:pt idx="126">
                  <c:v>35294.040198803683</c:v>
                </c:pt>
                <c:pt idx="127">
                  <c:v>35935.180244996765</c:v>
                </c:pt>
                <c:pt idx="128">
                  <c:v>36065.735493975488</c:v>
                </c:pt>
                <c:pt idx="129">
                  <c:v>36179.607804539337</c:v>
                </c:pt>
                <c:pt idx="130">
                  <c:v>36268.667950387819</c:v>
                </c:pt>
                <c:pt idx="131">
                  <c:v>36522.907549208037</c:v>
                </c:pt>
                <c:pt idx="132">
                  <c:v>36529.530410447354</c:v>
                </c:pt>
                <c:pt idx="133">
                  <c:v>37160.790091042953</c:v>
                </c:pt>
                <c:pt idx="134">
                  <c:v>37499.018138058025</c:v>
                </c:pt>
                <c:pt idx="135">
                  <c:v>37540.765540512926</c:v>
                </c:pt>
                <c:pt idx="136">
                  <c:v>38721.036144897851</c:v>
                </c:pt>
                <c:pt idx="137">
                  <c:v>38900.158160298699</c:v>
                </c:pt>
                <c:pt idx="138">
                  <c:v>39163.233250667239</c:v>
                </c:pt>
                <c:pt idx="139">
                  <c:v>39805.045014011783</c:v>
                </c:pt>
                <c:pt idx="140">
                  <c:v>40320.369770437326</c:v>
                </c:pt>
                <c:pt idx="141">
                  <c:v>40676.778239171545</c:v>
                </c:pt>
                <c:pt idx="142">
                  <c:v>40680.776979990493</c:v>
                </c:pt>
                <c:pt idx="143">
                  <c:v>40692.141167091882</c:v>
                </c:pt>
                <c:pt idx="144">
                  <c:v>40875.07383704347</c:v>
                </c:pt>
                <c:pt idx="145">
                  <c:v>41040.502405030784</c:v>
                </c:pt>
                <c:pt idx="146">
                  <c:v>41522.961303526972</c:v>
                </c:pt>
                <c:pt idx="147">
                  <c:v>42127.293526241498</c:v>
                </c:pt>
                <c:pt idx="148">
                  <c:v>42144.948704738883</c:v>
                </c:pt>
                <c:pt idx="149">
                  <c:v>42356.315195302639</c:v>
                </c:pt>
                <c:pt idx="150">
                  <c:v>42357.589302780681</c:v>
                </c:pt>
                <c:pt idx="151">
                  <c:v>43079.421709638504</c:v>
                </c:pt>
                <c:pt idx="152">
                  <c:v>43171.869451398597</c:v>
                </c:pt>
                <c:pt idx="153">
                  <c:v>43285.564703734148</c:v>
                </c:pt>
                <c:pt idx="154">
                  <c:v>43345.282920237689</c:v>
                </c:pt>
                <c:pt idx="155">
                  <c:v>43530.423281503128</c:v>
                </c:pt>
                <c:pt idx="156">
                  <c:v>43680.821228725683</c:v>
                </c:pt>
                <c:pt idx="157">
                  <c:v>43696.697906040819</c:v>
                </c:pt>
                <c:pt idx="158">
                  <c:v>43872.979498127293</c:v>
                </c:pt>
                <c:pt idx="159">
                  <c:v>44147.523383627711</c:v>
                </c:pt>
                <c:pt idx="160">
                  <c:v>44339.047017018253</c:v>
                </c:pt>
                <c:pt idx="161">
                  <c:v>44406.371250657729</c:v>
                </c:pt>
                <c:pt idx="162">
                  <c:v>44581.810198253188</c:v>
                </c:pt>
                <c:pt idx="163">
                  <c:v>45648.69699410435</c:v>
                </c:pt>
                <c:pt idx="164">
                  <c:v>46335.164705332456</c:v>
                </c:pt>
                <c:pt idx="165">
                  <c:v>47024.42967142944</c:v>
                </c:pt>
                <c:pt idx="166">
                  <c:v>47550.10055409027</c:v>
                </c:pt>
                <c:pt idx="167">
                  <c:v>47578.076867776508</c:v>
                </c:pt>
                <c:pt idx="168">
                  <c:v>48140.978462301908</c:v>
                </c:pt>
                <c:pt idx="169">
                  <c:v>48464.943774790372</c:v>
                </c:pt>
                <c:pt idx="170">
                  <c:v>48787.744440552044</c:v>
                </c:pt>
                <c:pt idx="171">
                  <c:v>48993.829062046425</c:v>
                </c:pt>
                <c:pt idx="172">
                  <c:v>49329.072061358282</c:v>
                </c:pt>
                <c:pt idx="173">
                  <c:v>49602.368297736357</c:v>
                </c:pt>
                <c:pt idx="174">
                  <c:v>49841.709159274425</c:v>
                </c:pt>
                <c:pt idx="175">
                  <c:v>50306.925376911844</c:v>
                </c:pt>
                <c:pt idx="176">
                  <c:v>50387.713393199287</c:v>
                </c:pt>
                <c:pt idx="177">
                  <c:v>50709.924394190792</c:v>
                </c:pt>
                <c:pt idx="178">
                  <c:v>50978.907001053398</c:v>
                </c:pt>
                <c:pt idx="179">
                  <c:v>51177.107256676813</c:v>
                </c:pt>
                <c:pt idx="180">
                  <c:v>51231.101781321442</c:v>
                </c:pt>
                <c:pt idx="181">
                  <c:v>51479.894140519689</c:v>
                </c:pt>
                <c:pt idx="182">
                  <c:v>51631.40529443643</c:v>
                </c:pt>
                <c:pt idx="183">
                  <c:v>51673.016986577197</c:v>
                </c:pt>
                <c:pt idx="184">
                  <c:v>51743.59495526144</c:v>
                </c:pt>
                <c:pt idx="185">
                  <c:v>51994.907385440325</c:v>
                </c:pt>
                <c:pt idx="186">
                  <c:v>53194.470418510828</c:v>
                </c:pt>
                <c:pt idx="187">
                  <c:v>53246.159831842706</c:v>
                </c:pt>
                <c:pt idx="188">
                  <c:v>53454.723229962416</c:v>
                </c:pt>
                <c:pt idx="189">
                  <c:v>53665.042561598209</c:v>
                </c:pt>
                <c:pt idx="190">
                  <c:v>53758.320295082143</c:v>
                </c:pt>
                <c:pt idx="191">
                  <c:v>53820.888220555054</c:v>
                </c:pt>
                <c:pt idx="192">
                  <c:v>54037.010348897566</c:v>
                </c:pt>
                <c:pt idx="193">
                  <c:v>54218.524987156743</c:v>
                </c:pt>
                <c:pt idx="194">
                  <c:v>55135.983718013347</c:v>
                </c:pt>
                <c:pt idx="195">
                  <c:v>58935.893918452355</c:v>
                </c:pt>
                <c:pt idx="196">
                  <c:v>59195.975866783672</c:v>
                </c:pt>
                <c:pt idx="197">
                  <c:v>60279.324919891791</c:v>
                </c:pt>
                <c:pt idx="198">
                  <c:v>61654.99384992243</c:v>
                </c:pt>
                <c:pt idx="199">
                  <c:v>62066.894001481436</c:v>
                </c:pt>
                <c:pt idx="200">
                  <c:v>62953.923010171275</c:v>
                </c:pt>
                <c:pt idx="201">
                  <c:v>63032.975058268756</c:v>
                </c:pt>
                <c:pt idx="202">
                  <c:v>63703.7387888757</c:v>
                </c:pt>
                <c:pt idx="203">
                  <c:v>63926.567854357098</c:v>
                </c:pt>
                <c:pt idx="204">
                  <c:v>64009.871383097779</c:v>
                </c:pt>
                <c:pt idx="205">
                  <c:v>64275.384684585311</c:v>
                </c:pt>
                <c:pt idx="206">
                  <c:v>64770.603914142426</c:v>
                </c:pt>
                <c:pt idx="207">
                  <c:v>65181.727137954411</c:v>
                </c:pt>
                <c:pt idx="208">
                  <c:v>65871.202249178881</c:v>
                </c:pt>
                <c:pt idx="209">
                  <c:v>66134.663851956124</c:v>
                </c:pt>
                <c:pt idx="210">
                  <c:v>66809.45053593893</c:v>
                </c:pt>
                <c:pt idx="211">
                  <c:v>66950.942156929246</c:v>
                </c:pt>
                <c:pt idx="212">
                  <c:v>67074.103152545009</c:v>
                </c:pt>
                <c:pt idx="213">
                  <c:v>67292.987554949301</c:v>
                </c:pt>
                <c:pt idx="214">
                  <c:v>68081.736245991124</c:v>
                </c:pt>
                <c:pt idx="215">
                  <c:v>69142.752416669275</c:v>
                </c:pt>
                <c:pt idx="216">
                  <c:v>69289.069289649284</c:v>
                </c:pt>
                <c:pt idx="217">
                  <c:v>69635.496596599187</c:v>
                </c:pt>
                <c:pt idx="218">
                  <c:v>70141.685393251726</c:v>
                </c:pt>
                <c:pt idx="219">
                  <c:v>70528.840579927215</c:v>
                </c:pt>
                <c:pt idx="220">
                  <c:v>71034.071795105789</c:v>
                </c:pt>
                <c:pt idx="221">
                  <c:v>74471.336419849365</c:v>
                </c:pt>
                <c:pt idx="222">
                  <c:v>74908.920019813711</c:v>
                </c:pt>
                <c:pt idx="223">
                  <c:v>75050.852018307138</c:v>
                </c:pt>
                <c:pt idx="224">
                  <c:v>75249.952362575874</c:v>
                </c:pt>
                <c:pt idx="225">
                  <c:v>75519.325845111161</c:v>
                </c:pt>
                <c:pt idx="226">
                  <c:v>76377.769807739576</c:v>
                </c:pt>
                <c:pt idx="227">
                  <c:v>76732.361379133421</c:v>
                </c:pt>
                <c:pt idx="228">
                  <c:v>77779.396962395636</c:v>
                </c:pt>
                <c:pt idx="229">
                  <c:v>77836.195918312689</c:v>
                </c:pt>
                <c:pt idx="230">
                  <c:v>77870.403239033476</c:v>
                </c:pt>
                <c:pt idx="231">
                  <c:v>78599.846371060645</c:v>
                </c:pt>
                <c:pt idx="232">
                  <c:v>79757.849740706515</c:v>
                </c:pt>
                <c:pt idx="233">
                  <c:v>80210.071022157834</c:v>
                </c:pt>
                <c:pt idx="234">
                  <c:v>83214.403702073279</c:v>
                </c:pt>
                <c:pt idx="235">
                  <c:v>83243.251896698814</c:v>
                </c:pt>
                <c:pt idx="236">
                  <c:v>84567.746666497391</c:v>
                </c:pt>
                <c:pt idx="237">
                  <c:v>84634.806830255737</c:v>
                </c:pt>
                <c:pt idx="238">
                  <c:v>85430.192806142542</c:v>
                </c:pt>
                <c:pt idx="239">
                  <c:v>85983.45411448137</c:v>
                </c:pt>
                <c:pt idx="240">
                  <c:v>87817.181280694538</c:v>
                </c:pt>
                <c:pt idx="241">
                  <c:v>87990.120756070479</c:v>
                </c:pt>
                <c:pt idx="242">
                  <c:v>88494.735737871262</c:v>
                </c:pt>
                <c:pt idx="243">
                  <c:v>89008.861997865402</c:v>
                </c:pt>
                <c:pt idx="244">
                  <c:v>90131.268938122259</c:v>
                </c:pt>
                <c:pt idx="245">
                  <c:v>90272.394455561589</c:v>
                </c:pt>
                <c:pt idx="246">
                  <c:v>91985.369305260203</c:v>
                </c:pt>
                <c:pt idx="247">
                  <c:v>92018.7244962642</c:v>
                </c:pt>
                <c:pt idx="248">
                  <c:v>92260.39647507215</c:v>
                </c:pt>
                <c:pt idx="249">
                  <c:v>92407.903943349374</c:v>
                </c:pt>
                <c:pt idx="250">
                  <c:v>93036.694247918975</c:v>
                </c:pt>
                <c:pt idx="251">
                  <c:v>93134.61133477831</c:v>
                </c:pt>
                <c:pt idx="252">
                  <c:v>93371.704981632938</c:v>
                </c:pt>
                <c:pt idx="253">
                  <c:v>93890.564656742121</c:v>
                </c:pt>
                <c:pt idx="254">
                  <c:v>93999.933873953138</c:v>
                </c:pt>
                <c:pt idx="255">
                  <c:v>94808.182895324484</c:v>
                </c:pt>
                <c:pt idx="256">
                  <c:v>96404.843215006011</c:v>
                </c:pt>
                <c:pt idx="257">
                  <c:v>96451.385492464833</c:v>
                </c:pt>
                <c:pt idx="258">
                  <c:v>96833.3900878641</c:v>
                </c:pt>
                <c:pt idx="259">
                  <c:v>98533.643740893676</c:v>
                </c:pt>
                <c:pt idx="260">
                  <c:v>98850.358452404296</c:v>
                </c:pt>
                <c:pt idx="261">
                  <c:v>100082.63395988106</c:v>
                </c:pt>
                <c:pt idx="262">
                  <c:v>100501.19669926012</c:v>
                </c:pt>
                <c:pt idx="263">
                  <c:v>101937.37601874597</c:v>
                </c:pt>
                <c:pt idx="264">
                  <c:v>102284.89871944222</c:v>
                </c:pt>
                <c:pt idx="265">
                  <c:v>102448.575297502</c:v>
                </c:pt>
                <c:pt idx="266">
                  <c:v>102582.71974752343</c:v>
                </c:pt>
                <c:pt idx="267">
                  <c:v>102611.05054323854</c:v>
                </c:pt>
                <c:pt idx="268">
                  <c:v>102787.59989173726</c:v>
                </c:pt>
                <c:pt idx="269">
                  <c:v>102963.71788328876</c:v>
                </c:pt>
                <c:pt idx="270">
                  <c:v>103059.58039370857</c:v>
                </c:pt>
                <c:pt idx="271">
                  <c:v>104751.01204594683</c:v>
                </c:pt>
                <c:pt idx="272">
                  <c:v>105815.43987061923</c:v>
                </c:pt>
                <c:pt idx="273">
                  <c:v>110074.95926330285</c:v>
                </c:pt>
                <c:pt idx="274">
                  <c:v>110694.43102402508</c:v>
                </c:pt>
                <c:pt idx="275">
                  <c:v>111858.83813607979</c:v>
                </c:pt>
                <c:pt idx="276">
                  <c:v>112408.51250557869</c:v>
                </c:pt>
                <c:pt idx="277">
                  <c:v>112805.98997763979</c:v>
                </c:pt>
                <c:pt idx="278">
                  <c:v>114990.31596359304</c:v>
                </c:pt>
                <c:pt idx="279">
                  <c:v>117198.38502614314</c:v>
                </c:pt>
                <c:pt idx="280">
                  <c:v>117848.32318926175</c:v>
                </c:pt>
                <c:pt idx="281">
                  <c:v>118508.48244458261</c:v>
                </c:pt>
                <c:pt idx="282">
                  <c:v>119430.99286180561</c:v>
                </c:pt>
                <c:pt idx="283">
                  <c:v>120441.51843325629</c:v>
                </c:pt>
                <c:pt idx="284">
                  <c:v>120826.02346932638</c:v>
                </c:pt>
                <c:pt idx="285">
                  <c:v>121679.10598752406</c:v>
                </c:pt>
                <c:pt idx="286">
                  <c:v>121826.38488444418</c:v>
                </c:pt>
                <c:pt idx="287">
                  <c:v>124744.2533613444</c:v>
                </c:pt>
                <c:pt idx="288">
                  <c:v>125473.79289161164</c:v>
                </c:pt>
                <c:pt idx="289">
                  <c:v>127221.71575809459</c:v>
                </c:pt>
                <c:pt idx="290">
                  <c:v>130246.34682660553</c:v>
                </c:pt>
                <c:pt idx="291">
                  <c:v>130452.26209890854</c:v>
                </c:pt>
                <c:pt idx="292">
                  <c:v>130702.6841019399</c:v>
                </c:pt>
                <c:pt idx="293">
                  <c:v>132300.78417375244</c:v>
                </c:pt>
                <c:pt idx="294">
                  <c:v>138116.38310615212</c:v>
                </c:pt>
                <c:pt idx="295">
                  <c:v>138422.19484694261</c:v>
                </c:pt>
                <c:pt idx="296">
                  <c:v>140353.81388146177</c:v>
                </c:pt>
                <c:pt idx="297">
                  <c:v>141122.3967924082</c:v>
                </c:pt>
                <c:pt idx="298">
                  <c:v>142217.76438327495</c:v>
                </c:pt>
                <c:pt idx="299">
                  <c:v>146167.38812431198</c:v>
                </c:pt>
                <c:pt idx="300">
                  <c:v>147782.87678222952</c:v>
                </c:pt>
                <c:pt idx="301">
                  <c:v>150947.16108636817</c:v>
                </c:pt>
                <c:pt idx="302">
                  <c:v>152492.09476981079</c:v>
                </c:pt>
                <c:pt idx="303">
                  <c:v>152641.4482637113</c:v>
                </c:pt>
                <c:pt idx="304">
                  <c:v>153166.05664704143</c:v>
                </c:pt>
                <c:pt idx="305">
                  <c:v>153202.92508489697</c:v>
                </c:pt>
                <c:pt idx="306">
                  <c:v>155995.33575065827</c:v>
                </c:pt>
                <c:pt idx="307">
                  <c:v>159401.71092301758</c:v>
                </c:pt>
                <c:pt idx="308">
                  <c:v>164987.56578973812</c:v>
                </c:pt>
                <c:pt idx="309">
                  <c:v>169257.97217243575</c:v>
                </c:pt>
                <c:pt idx="310">
                  <c:v>173001.37444759655</c:v>
                </c:pt>
                <c:pt idx="311">
                  <c:v>174524.26754219699</c:v>
                </c:pt>
                <c:pt idx="312">
                  <c:v>175727.9036700195</c:v>
                </c:pt>
                <c:pt idx="313">
                  <c:v>176586.75054099003</c:v>
                </c:pt>
                <c:pt idx="314">
                  <c:v>178192.71986646517</c:v>
                </c:pt>
                <c:pt idx="315">
                  <c:v>179659.29002734099</c:v>
                </c:pt>
                <c:pt idx="316">
                  <c:v>187974.20979159672</c:v>
                </c:pt>
                <c:pt idx="317">
                  <c:v>189571.52495002485</c:v>
                </c:pt>
                <c:pt idx="318">
                  <c:v>189721.32061658497</c:v>
                </c:pt>
                <c:pt idx="319">
                  <c:v>197367.52179038664</c:v>
                </c:pt>
                <c:pt idx="320">
                  <c:v>198151.80935209678</c:v>
                </c:pt>
                <c:pt idx="321">
                  <c:v>209704.95090428987</c:v>
                </c:pt>
                <c:pt idx="322">
                  <c:v>229089.48350824919</c:v>
                </c:pt>
                <c:pt idx="323">
                  <c:v>231256.50133549477</c:v>
                </c:pt>
                <c:pt idx="324">
                  <c:v>234264.06376158862</c:v>
                </c:pt>
                <c:pt idx="325">
                  <c:v>249577.09583974269</c:v>
                </c:pt>
                <c:pt idx="326">
                  <c:v>275947.92723041313</c:v>
                </c:pt>
                <c:pt idx="327">
                  <c:v>281631.14294574567</c:v>
                </c:pt>
                <c:pt idx="328">
                  <c:v>284449.38914210827</c:v>
                </c:pt>
                <c:pt idx="329">
                  <c:v>296606.97103501193</c:v>
                </c:pt>
                <c:pt idx="330">
                  <c:v>336252.85038832552</c:v>
                </c:pt>
                <c:pt idx="331">
                  <c:v>431979.74033125746</c:v>
                </c:pt>
                <c:pt idx="332">
                  <c:v>437412.46160063241</c:v>
                </c:pt>
                <c:pt idx="333">
                  <c:v>450967.68002408638</c:v>
                </c:pt>
              </c:numCache>
            </c:numRef>
          </c:xVal>
          <c:yVal>
            <c:numRef>
              <c:f>PlotsOrig!$L$15:$L$32000</c:f>
              <c:numCache>
                <c:formatCode>0.0000</c:formatCode>
                <c:ptCount val="3198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503040"/>
        <c:axId val="386504960"/>
      </c:scatterChart>
      <c:valAx>
        <c:axId val="38650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 in E[X-t|X&gt;t] or SD(X-t|X&gt;t) (original units of data)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6504960"/>
        <c:crosses val="autoZero"/>
        <c:crossBetween val="midCat"/>
      </c:valAx>
      <c:valAx>
        <c:axId val="386504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Original units of data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6503040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PlotsLog!$H$14</c:f>
              <c:strCache>
                <c:ptCount val="1"/>
                <c:pt idx="0">
                  <c:v>Log10(Household Income)</c:v>
                </c:pt>
              </c:strCache>
            </c:strRef>
          </c:tx>
          <c:spPr>
            <a:ln w="28575">
              <a:noFill/>
            </a:ln>
          </c:spPr>
          <c:xVal>
            <c:numRef>
              <c:f>PlotsLog!$G$15:$G$32000</c:f>
              <c:numCache>
                <c:formatCode>General</c:formatCode>
                <c:ptCount val="31986"/>
                <c:pt idx="0">
                  <c:v>1.4303432907532476</c:v>
                </c:pt>
                <c:pt idx="1">
                  <c:v>2.5459640763497173</c:v>
                </c:pt>
                <c:pt idx="2">
                  <c:v>2.867486933051135</c:v>
                </c:pt>
                <c:pt idx="3">
                  <c:v>2.9925111822117656</c:v>
                </c:pt>
                <c:pt idx="4">
                  <c:v>3.0043582822519928</c:v>
                </c:pt>
                <c:pt idx="5">
                  <c:v>3.0342809360398988</c:v>
                </c:pt>
                <c:pt idx="6">
                  <c:v>3.0540006917184805</c:v>
                </c:pt>
                <c:pt idx="7">
                  <c:v>3.2137571405260417</c:v>
                </c:pt>
                <c:pt idx="8">
                  <c:v>3.2729252668212685</c:v>
                </c:pt>
                <c:pt idx="9">
                  <c:v>3.3181959593793731</c:v>
                </c:pt>
                <c:pt idx="10">
                  <c:v>3.3216549989463333</c:v>
                </c:pt>
                <c:pt idx="11">
                  <c:v>3.3922598748434365</c:v>
                </c:pt>
                <c:pt idx="12">
                  <c:v>3.433752471079476</c:v>
                </c:pt>
                <c:pt idx="13">
                  <c:v>3.5982569743087987</c:v>
                </c:pt>
                <c:pt idx="14">
                  <c:v>3.6104593008036505</c:v>
                </c:pt>
                <c:pt idx="15">
                  <c:v>3.7419474301889264</c:v>
                </c:pt>
                <c:pt idx="16">
                  <c:v>3.7641159673949067</c:v>
                </c:pt>
                <c:pt idx="17">
                  <c:v>3.7709417050242959</c:v>
                </c:pt>
                <c:pt idx="18">
                  <c:v>3.8499090252276504</c:v>
                </c:pt>
                <c:pt idx="19">
                  <c:v>3.8594609306915122</c:v>
                </c:pt>
                <c:pt idx="20">
                  <c:v>3.85970294634601</c:v>
                </c:pt>
                <c:pt idx="21">
                  <c:v>3.9069429460776708</c:v>
                </c:pt>
                <c:pt idx="22">
                  <c:v>3.9200151808029902</c:v>
                </c:pt>
                <c:pt idx="23">
                  <c:v>3.9323563830296484</c:v>
                </c:pt>
                <c:pt idx="24">
                  <c:v>3.9420466393843343</c:v>
                </c:pt>
                <c:pt idx="25">
                  <c:v>3.9504155817507471</c:v>
                </c:pt>
                <c:pt idx="26">
                  <c:v>3.9637101897791509</c:v>
                </c:pt>
                <c:pt idx="27">
                  <c:v>3.9755893641533304</c:v>
                </c:pt>
                <c:pt idx="28">
                  <c:v>4.0011884248403184</c:v>
                </c:pt>
                <c:pt idx="29">
                  <c:v>4.0470053665747114</c:v>
                </c:pt>
                <c:pt idx="30">
                  <c:v>4.0501522306769022</c:v>
                </c:pt>
                <c:pt idx="31">
                  <c:v>4.0522640648839179</c:v>
                </c:pt>
                <c:pt idx="32">
                  <c:v>4.0572285925250222</c:v>
                </c:pt>
                <c:pt idx="33">
                  <c:v>4.0660944673378046</c:v>
                </c:pt>
                <c:pt idx="34">
                  <c:v>4.0693508061379591</c:v>
                </c:pt>
                <c:pt idx="35">
                  <c:v>4.0727944988314055</c:v>
                </c:pt>
                <c:pt idx="36">
                  <c:v>4.0768000698666693</c:v>
                </c:pt>
                <c:pt idx="37">
                  <c:v>4.078544017516573</c:v>
                </c:pt>
                <c:pt idx="38">
                  <c:v>4.0875410848311038</c:v>
                </c:pt>
                <c:pt idx="39">
                  <c:v>4.0934005682878389</c:v>
                </c:pt>
                <c:pt idx="40">
                  <c:v>4.0956290300233462</c:v>
                </c:pt>
                <c:pt idx="41">
                  <c:v>4.1082048825074322</c:v>
                </c:pt>
                <c:pt idx="42">
                  <c:v>4.1125764381147487</c:v>
                </c:pt>
                <c:pt idx="43">
                  <c:v>4.1411067263223567</c:v>
                </c:pt>
                <c:pt idx="44">
                  <c:v>4.1451166771224379</c:v>
                </c:pt>
                <c:pt idx="45">
                  <c:v>4.1483856562840877</c:v>
                </c:pt>
                <c:pt idx="46">
                  <c:v>4.1512906934686429</c:v>
                </c:pt>
                <c:pt idx="47">
                  <c:v>4.1722564256260002</c:v>
                </c:pt>
                <c:pt idx="48">
                  <c:v>4.177308656489279</c:v>
                </c:pt>
                <c:pt idx="49">
                  <c:v>4.1823751069334811</c:v>
                </c:pt>
                <c:pt idx="50">
                  <c:v>4.183547618152895</c:v>
                </c:pt>
                <c:pt idx="51">
                  <c:v>4.1949048119564267</c:v>
                </c:pt>
                <c:pt idx="52">
                  <c:v>4.1955171620375733</c:v>
                </c:pt>
                <c:pt idx="53">
                  <c:v>4.1999066146435338</c:v>
                </c:pt>
                <c:pt idx="54">
                  <c:v>4.2007267266376589</c:v>
                </c:pt>
                <c:pt idx="55">
                  <c:v>4.2120815551773454</c:v>
                </c:pt>
                <c:pt idx="56">
                  <c:v>4.2191809728491076</c:v>
                </c:pt>
                <c:pt idx="57">
                  <c:v>4.2298040143573292</c:v>
                </c:pt>
                <c:pt idx="58">
                  <c:v>4.2303890092081229</c:v>
                </c:pt>
                <c:pt idx="59">
                  <c:v>4.233652947113197</c:v>
                </c:pt>
                <c:pt idx="60">
                  <c:v>4.2393226033509741</c:v>
                </c:pt>
                <c:pt idx="61">
                  <c:v>4.2584453427286899</c:v>
                </c:pt>
                <c:pt idx="62">
                  <c:v>4.2677602840098992</c:v>
                </c:pt>
                <c:pt idx="63">
                  <c:v>4.2721832528590609</c:v>
                </c:pt>
                <c:pt idx="64">
                  <c:v>4.276984546655128</c:v>
                </c:pt>
                <c:pt idx="65">
                  <c:v>4.2778693152858382</c:v>
                </c:pt>
                <c:pt idx="66">
                  <c:v>4.278796578452158</c:v>
                </c:pt>
                <c:pt idx="67">
                  <c:v>4.2792479520472266</c:v>
                </c:pt>
                <c:pt idx="68">
                  <c:v>4.2832223445023239</c:v>
                </c:pt>
                <c:pt idx="69">
                  <c:v>4.3017894055703003</c:v>
                </c:pt>
                <c:pt idx="70">
                  <c:v>4.3022407442443074</c:v>
                </c:pt>
                <c:pt idx="71">
                  <c:v>4.3070121159326495</c:v>
                </c:pt>
                <c:pt idx="72">
                  <c:v>4.3112596516960222</c:v>
                </c:pt>
                <c:pt idx="73">
                  <c:v>4.3184032655404039</c:v>
                </c:pt>
                <c:pt idx="74">
                  <c:v>4.3187361802522304</c:v>
                </c:pt>
                <c:pt idx="75">
                  <c:v>4.3197904620010599</c:v>
                </c:pt>
                <c:pt idx="76">
                  <c:v>4.3201514096077638</c:v>
                </c:pt>
                <c:pt idx="77">
                  <c:v>4.3244529829742957</c:v>
                </c:pt>
                <c:pt idx="78">
                  <c:v>4.3434270612898773</c:v>
                </c:pt>
                <c:pt idx="79">
                  <c:v>4.3519333683234871</c:v>
                </c:pt>
                <c:pt idx="80">
                  <c:v>4.3528512200789997</c:v>
                </c:pt>
                <c:pt idx="81">
                  <c:v>4.3529955739677879</c:v>
                </c:pt>
                <c:pt idx="82">
                  <c:v>4.3576444722657408</c:v>
                </c:pt>
                <c:pt idx="83">
                  <c:v>4.3689898262382227</c:v>
                </c:pt>
                <c:pt idx="84">
                  <c:v>4.3697694984543594</c:v>
                </c:pt>
                <c:pt idx="85">
                  <c:v>4.3705915621889373</c:v>
                </c:pt>
                <c:pt idx="86">
                  <c:v>4.3729011619617308</c:v>
                </c:pt>
                <c:pt idx="87">
                  <c:v>4.3819009657427701</c:v>
                </c:pt>
                <c:pt idx="88">
                  <c:v>4.3862084293839176</c:v>
                </c:pt>
                <c:pt idx="89">
                  <c:v>4.3939817201978775</c:v>
                </c:pt>
                <c:pt idx="90">
                  <c:v>4.3941062759333986</c:v>
                </c:pt>
                <c:pt idx="91">
                  <c:v>4.394143806789824</c:v>
                </c:pt>
                <c:pt idx="92">
                  <c:v>4.3965340752375335</c:v>
                </c:pt>
                <c:pt idx="93">
                  <c:v>4.3991151290313875</c:v>
                </c:pt>
                <c:pt idx="94">
                  <c:v>4.4160693239421818</c:v>
                </c:pt>
                <c:pt idx="95">
                  <c:v>4.416501173318002</c:v>
                </c:pt>
                <c:pt idx="96">
                  <c:v>4.4199868277643288</c:v>
                </c:pt>
                <c:pt idx="97">
                  <c:v>4.4280803636834314</c:v>
                </c:pt>
                <c:pt idx="98">
                  <c:v>4.4308903711316621</c:v>
                </c:pt>
                <c:pt idx="99">
                  <c:v>4.4340701643829803</c:v>
                </c:pt>
                <c:pt idx="100">
                  <c:v>4.4375430137232428</c:v>
                </c:pt>
                <c:pt idx="101">
                  <c:v>4.4430916439970618</c:v>
                </c:pt>
                <c:pt idx="102">
                  <c:v>4.4462692183582142</c:v>
                </c:pt>
                <c:pt idx="103">
                  <c:v>4.457581351705743</c:v>
                </c:pt>
                <c:pt idx="104">
                  <c:v>4.4701593617823692</c:v>
                </c:pt>
                <c:pt idx="105">
                  <c:v>4.4819627096501966</c:v>
                </c:pt>
                <c:pt idx="106">
                  <c:v>4.4831741626471491</c:v>
                </c:pt>
                <c:pt idx="107">
                  <c:v>4.4857844010170265</c:v>
                </c:pt>
                <c:pt idx="108">
                  <c:v>4.4864806729588729</c:v>
                </c:pt>
                <c:pt idx="109">
                  <c:v>4.4922596612683554</c:v>
                </c:pt>
                <c:pt idx="110">
                  <c:v>4.493922680824844</c:v>
                </c:pt>
                <c:pt idx="111">
                  <c:v>4.49640964295501</c:v>
                </c:pt>
                <c:pt idx="112">
                  <c:v>4.5049262753513979</c:v>
                </c:pt>
                <c:pt idx="113">
                  <c:v>4.5088324517711342</c:v>
                </c:pt>
                <c:pt idx="114">
                  <c:v>4.5110986424624997</c:v>
                </c:pt>
                <c:pt idx="115">
                  <c:v>4.5113659792799776</c:v>
                </c:pt>
                <c:pt idx="116">
                  <c:v>4.5133454653031473</c:v>
                </c:pt>
                <c:pt idx="117">
                  <c:v>4.5162957439620541</c:v>
                </c:pt>
                <c:pt idx="118">
                  <c:v>4.519954661899936</c:v>
                </c:pt>
                <c:pt idx="119">
                  <c:v>4.5255150744335157</c:v>
                </c:pt>
                <c:pt idx="120">
                  <c:v>4.5304068132416937</c:v>
                </c:pt>
                <c:pt idx="121">
                  <c:v>4.535271391859454</c:v>
                </c:pt>
                <c:pt idx="122">
                  <c:v>4.5394451387506551</c:v>
                </c:pt>
                <c:pt idx="123">
                  <c:v>4.5410754087574068</c:v>
                </c:pt>
                <c:pt idx="124">
                  <c:v>4.544083496324018</c:v>
                </c:pt>
                <c:pt idx="125">
                  <c:v>4.547642414787</c:v>
                </c:pt>
                <c:pt idx="126">
                  <c:v>4.5477013760027454</c:v>
                </c:pt>
                <c:pt idx="127">
                  <c:v>4.5555198275484416</c:v>
                </c:pt>
                <c:pt idx="128">
                  <c:v>4.5570947932491688</c:v>
                </c:pt>
                <c:pt idx="129">
                  <c:v>4.558463854694951</c:v>
                </c:pt>
                <c:pt idx="130">
                  <c:v>4.559531605417229</c:v>
                </c:pt>
                <c:pt idx="131">
                  <c:v>4.5625653439529836</c:v>
                </c:pt>
                <c:pt idx="132">
                  <c:v>4.5626440893632365</c:v>
                </c:pt>
                <c:pt idx="133">
                  <c:v>4.5700849391357155</c:v>
                </c:pt>
                <c:pt idx="134">
                  <c:v>4.574019896452894</c:v>
                </c:pt>
                <c:pt idx="135">
                  <c:v>4.5745031246153891</c:v>
                </c:pt>
                <c:pt idx="136">
                  <c:v>4.5879469701753752</c:v>
                </c:pt>
                <c:pt idx="137">
                  <c:v>4.5899513670841996</c:v>
                </c:pt>
                <c:pt idx="138">
                  <c:v>4.5928785392332019</c:v>
                </c:pt>
                <c:pt idx="139">
                  <c:v>4.5999381193825357</c:v>
                </c:pt>
                <c:pt idx="140">
                  <c:v>4.6055245062877699</c:v>
                </c:pt>
                <c:pt idx="141">
                  <c:v>4.6093465477817013</c:v>
                </c:pt>
                <c:pt idx="142">
                  <c:v>4.6093892391105884</c:v>
                </c:pt>
                <c:pt idx="143">
                  <c:v>4.6095105424604963</c:v>
                </c:pt>
                <c:pt idx="144">
                  <c:v>4.6114585501818981</c:v>
                </c:pt>
                <c:pt idx="145">
                  <c:v>4.6132126686339019</c:v>
                </c:pt>
                <c:pt idx="146">
                  <c:v>4.6182883186342396</c:v>
                </c:pt>
                <c:pt idx="147">
                  <c:v>4.624563558714434</c:v>
                </c:pt>
                <c:pt idx="148">
                  <c:v>4.6247455295866358</c:v>
                </c:pt>
                <c:pt idx="149">
                  <c:v>4.6269181714554213</c:v>
                </c:pt>
                <c:pt idx="150">
                  <c:v>4.6269312351396037</c:v>
                </c:pt>
                <c:pt idx="151">
                  <c:v>4.6342698647745371</c:v>
                </c:pt>
                <c:pt idx="152">
                  <c:v>4.6352008551155643</c:v>
                </c:pt>
                <c:pt idx="153">
                  <c:v>4.6363430876986564</c:v>
                </c:pt>
                <c:pt idx="154">
                  <c:v>4.6369418419926749</c:v>
                </c:pt>
                <c:pt idx="155">
                  <c:v>4.6387928901743374</c:v>
                </c:pt>
                <c:pt idx="156">
                  <c:v>4.640290794800876</c:v>
                </c:pt>
                <c:pt idx="157">
                  <c:v>4.6404486192274126</c:v>
                </c:pt>
                <c:pt idx="158">
                  <c:v>4.6421971291771404</c:v>
                </c:pt>
                <c:pt idx="159">
                  <c:v>4.6449063452636885</c:v>
                </c:pt>
                <c:pt idx="160">
                  <c:v>4.6467863545498265</c:v>
                </c:pt>
                <c:pt idx="161">
                  <c:v>4.6474452854410826</c:v>
                </c:pt>
                <c:pt idx="162">
                  <c:v>4.6491576985801029</c:v>
                </c:pt>
                <c:pt idx="163">
                  <c:v>4.6594283854552749</c:v>
                </c:pt>
                <c:pt idx="164">
                  <c:v>4.6659107111251235</c:v>
                </c:pt>
                <c:pt idx="165">
                  <c:v>4.6723235369804579</c:v>
                </c:pt>
                <c:pt idx="166">
                  <c:v>4.6771514396759644</c:v>
                </c:pt>
                <c:pt idx="167">
                  <c:v>4.677406883632476</c:v>
                </c:pt>
                <c:pt idx="168">
                  <c:v>4.6825149130362274</c:v>
                </c:pt>
                <c:pt idx="169">
                  <c:v>4.685427713239374</c:v>
                </c:pt>
                <c:pt idx="170">
                  <c:v>4.6883107402343107</c:v>
                </c:pt>
                <c:pt idx="171">
                  <c:v>4.6901413826188785</c:v>
                </c:pt>
                <c:pt idx="172">
                  <c:v>4.6931029459421323</c:v>
                </c:pt>
                <c:pt idx="173">
                  <c:v>4.6955024126612432</c:v>
                </c:pt>
                <c:pt idx="174">
                  <c:v>4.6975929266229111</c:v>
                </c:pt>
                <c:pt idx="175">
                  <c:v>4.7016277752338178</c:v>
                </c:pt>
                <c:pt idx="176">
                  <c:v>4.7023246504127609</c:v>
                </c:pt>
                <c:pt idx="177">
                  <c:v>4.7050929630383047</c:v>
                </c:pt>
                <c:pt idx="178">
                  <c:v>4.7073905198641262</c:v>
                </c:pt>
                <c:pt idx="179">
                  <c:v>4.709075734111388</c:v>
                </c:pt>
                <c:pt idx="180">
                  <c:v>4.7095336959583793</c:v>
                </c:pt>
                <c:pt idx="181">
                  <c:v>4.7116376451819333</c:v>
                </c:pt>
                <c:pt idx="182">
                  <c:v>4.7129139457583102</c:v>
                </c:pt>
                <c:pt idx="183">
                  <c:v>4.7132638190523615</c:v>
                </c:pt>
                <c:pt idx="184">
                  <c:v>4.7138565986170118</c:v>
                </c:pt>
                <c:pt idx="185">
                  <c:v>4.7159608089673029</c:v>
                </c:pt>
                <c:pt idx="186">
                  <c:v>4.7258664895969229</c:v>
                </c:pt>
                <c:pt idx="187">
                  <c:v>4.7262882914726667</c:v>
                </c:pt>
                <c:pt idx="188">
                  <c:v>4.7279860852619553</c:v>
                </c:pt>
                <c:pt idx="189">
                  <c:v>4.7296914781343808</c:v>
                </c:pt>
                <c:pt idx="190">
                  <c:v>4.7304456905150118</c:v>
                </c:pt>
                <c:pt idx="191">
                  <c:v>4.7309508607652067</c:v>
                </c:pt>
                <c:pt idx="192">
                  <c:v>4.7326913132424195</c:v>
                </c:pt>
                <c:pt idx="193">
                  <c:v>4.7341476984408501</c:v>
                </c:pt>
                <c:pt idx="194">
                  <c:v>4.7414351275181881</c:v>
                </c:pt>
                <c:pt idx="195">
                  <c:v>4.7703798751400228</c:v>
                </c:pt>
                <c:pt idx="196">
                  <c:v>4.7722921844551536</c:v>
                </c:pt>
                <c:pt idx="197">
                  <c:v>4.7801683799198411</c:v>
                </c:pt>
                <c:pt idx="198">
                  <c:v>4.7899682587684014</c:v>
                </c:pt>
                <c:pt idx="199">
                  <c:v>4.7928600126357814</c:v>
                </c:pt>
                <c:pt idx="200">
                  <c:v>4.7990227985993048</c:v>
                </c:pt>
                <c:pt idx="201">
                  <c:v>4.7995678056326367</c:v>
                </c:pt>
                <c:pt idx="202">
                  <c:v>4.8041649219386171</c:v>
                </c:pt>
                <c:pt idx="203">
                  <c:v>4.8056813882767182</c:v>
                </c:pt>
                <c:pt idx="204">
                  <c:v>4.8062469545560926</c:v>
                </c:pt>
                <c:pt idx="205">
                  <c:v>4.8080446845508797</c:v>
                </c:pt>
                <c:pt idx="206">
                  <c:v>4.8113779463877959</c:v>
                </c:pt>
                <c:pt idx="207">
                  <c:v>4.8141258639006104</c:v>
                </c:pt>
                <c:pt idx="208">
                  <c:v>4.8186955900457251</c:v>
                </c:pt>
                <c:pt idx="209">
                  <c:v>4.8204291504636689</c:v>
                </c:pt>
                <c:pt idx="210">
                  <c:v>4.8248378999801487</c:v>
                </c:pt>
                <c:pt idx="211">
                  <c:v>4.8257566929339344</c:v>
                </c:pt>
                <c:pt idx="212">
                  <c:v>4.8265548744337305</c:v>
                </c:pt>
                <c:pt idx="213">
                  <c:v>4.8279698097683283</c:v>
                </c:pt>
                <c:pt idx="214">
                  <c:v>4.8330306227586428</c:v>
                </c:pt>
                <c:pt idx="215">
                  <c:v>4.8397466638320576</c:v>
                </c:pt>
                <c:pt idx="216">
                  <c:v>4.8406647278064323</c:v>
                </c:pt>
                <c:pt idx="217">
                  <c:v>4.8428306770563312</c:v>
                </c:pt>
                <c:pt idx="218">
                  <c:v>4.8459761970772073</c:v>
                </c:pt>
                <c:pt idx="219">
                  <c:v>4.8483667445580778</c:v>
                </c:pt>
                <c:pt idx="220">
                  <c:v>4.8514667098918531</c:v>
                </c:pt>
                <c:pt idx="221">
                  <c:v>4.8719891475127435</c:v>
                </c:pt>
                <c:pt idx="222">
                  <c:v>4.8745335357865818</c:v>
                </c:pt>
                <c:pt idx="223">
                  <c:v>4.8753556269556899</c:v>
                </c:pt>
                <c:pt idx="224">
                  <c:v>4.8765062293332964</c:v>
                </c:pt>
                <c:pt idx="225">
                  <c:v>4.8780581043957465</c:v>
                </c:pt>
                <c:pt idx="226">
                  <c:v>4.8829669730431533</c:v>
                </c:pt>
                <c:pt idx="227">
                  <c:v>4.8849785634835055</c:v>
                </c:pt>
                <c:pt idx="228">
                  <c:v>4.8908645716615409</c:v>
                </c:pt>
                <c:pt idx="229">
                  <c:v>4.8911816025422059</c:v>
                </c:pt>
                <c:pt idx="230">
                  <c:v>4.891372423624281</c:v>
                </c:pt>
                <c:pt idx="231">
                  <c:v>4.8954216971810638</c:v>
                </c:pt>
                <c:pt idx="232">
                  <c:v>4.9017734369493633</c:v>
                </c:pt>
                <c:pt idx="233">
                  <c:v>4.9042289008871123</c:v>
                </c:pt>
                <c:pt idx="234">
                  <c:v>4.9201985054603856</c:v>
                </c:pt>
                <c:pt idx="235">
                  <c:v>4.9203490375800305</c:v>
                </c:pt>
                <c:pt idx="236">
                  <c:v>4.9272047588359893</c:v>
                </c:pt>
                <c:pt idx="237">
                  <c:v>4.9275490073121357</c:v>
                </c:pt>
                <c:pt idx="238">
                  <c:v>4.9316113865168809</c:v>
                </c:pt>
                <c:pt idx="239">
                  <c:v>4.934414887544512</c:v>
                </c:pt>
                <c:pt idx="240">
                  <c:v>4.943579493188702</c:v>
                </c:pt>
                <c:pt idx="241">
                  <c:v>4.9444339137186155</c:v>
                </c:pt>
                <c:pt idx="242">
                  <c:v>4.9469174367092048</c:v>
                </c:pt>
                <c:pt idx="243">
                  <c:v>4.9494332485007568</c:v>
                </c:pt>
                <c:pt idx="244">
                  <c:v>4.9548754854450978</c:v>
                </c:pt>
                <c:pt idx="245">
                  <c:v>4.9555549621788737</c:v>
                </c:pt>
                <c:pt idx="246">
                  <c:v>4.9637187563098601</c:v>
                </c:pt>
                <c:pt idx="247">
                  <c:v>4.9638762090627342</c:v>
                </c:pt>
                <c:pt idx="248">
                  <c:v>4.9650153165909785</c:v>
                </c:pt>
                <c:pt idx="249">
                  <c:v>4.9657091194038232</c:v>
                </c:pt>
                <c:pt idx="250">
                  <c:v>4.9686542707724888</c:v>
                </c:pt>
                <c:pt idx="251">
                  <c:v>4.9691111065270119</c:v>
                </c:pt>
                <c:pt idx="252">
                  <c:v>4.9702152891630123</c:v>
                </c:pt>
                <c:pt idx="253">
                  <c:v>4.9726219509093399</c:v>
                </c:pt>
                <c:pt idx="254">
                  <c:v>4.9731275480870671</c:v>
                </c:pt>
                <c:pt idx="255">
                  <c:v>4.9768458229173627</c:v>
                </c:pt>
                <c:pt idx="256">
                  <c:v>4.9840988526654426</c:v>
                </c:pt>
                <c:pt idx="257">
                  <c:v>4.9843084705222616</c:v>
                </c:pt>
                <c:pt idx="258">
                  <c:v>4.9860251365489141</c:v>
                </c:pt>
                <c:pt idx="259">
                  <c:v>4.9935845431500629</c:v>
                </c:pt>
                <c:pt idx="260">
                  <c:v>4.9949782484966203</c:v>
                </c:pt>
                <c:pt idx="261">
                  <c:v>5.000358726533376</c:v>
                </c:pt>
                <c:pt idx="262">
                  <c:v>5.0021712330678598</c:v>
                </c:pt>
                <c:pt idx="263">
                  <c:v>5.0083334501743479</c:v>
                </c:pt>
                <c:pt idx="264">
                  <c:v>5.0098115194704063</c:v>
                </c:pt>
                <c:pt idx="265">
                  <c:v>5.0105059232571216</c:v>
                </c:pt>
                <c:pt idx="266">
                  <c:v>5.0110742092129028</c:v>
                </c:pt>
                <c:pt idx="267">
                  <c:v>5.0111941339874981</c:v>
                </c:pt>
                <c:pt idx="268">
                  <c:v>5.0119407253264097</c:v>
                </c:pt>
                <c:pt idx="269">
                  <c:v>5.0126842159771847</c:v>
                </c:pt>
                <c:pt idx="270">
                  <c:v>5.0130883699020021</c:v>
                </c:pt>
                <c:pt idx="271">
                  <c:v>5.0201582275700458</c:v>
                </c:pt>
                <c:pt idx="272">
                  <c:v>5.0245490416252592</c:v>
                </c:pt>
                <c:pt idx="273">
                  <c:v>5.0416885334072745</c:v>
                </c:pt>
                <c:pt idx="274">
                  <c:v>5.0441257723116646</c:v>
                </c:pt>
                <c:pt idx="275">
                  <c:v>5.0486703040525747</c:v>
                </c:pt>
                <c:pt idx="276">
                  <c:v>5.0507992008612916</c:v>
                </c:pt>
                <c:pt idx="277">
                  <c:v>5.0523321612179544</c:v>
                </c:pt>
                <c:pt idx="278">
                  <c:v>5.0606612673043596</c:v>
                </c:pt>
                <c:pt idx="279">
                  <c:v>5.0689216272190443</c:v>
                </c:pt>
                <c:pt idx="280">
                  <c:v>5.0713234075236295</c:v>
                </c:pt>
                <c:pt idx="281">
                  <c:v>5.073749436818968</c:v>
                </c:pt>
                <c:pt idx="282">
                  <c:v>5.0771170427250212</c:v>
                </c:pt>
                <c:pt idx="283">
                  <c:v>5.080776222123248</c:v>
                </c:pt>
                <c:pt idx="284">
                  <c:v>5.0821604825628182</c:v>
                </c:pt>
                <c:pt idx="285">
                  <c:v>5.0852160101663149</c:v>
                </c:pt>
                <c:pt idx="286">
                  <c:v>5.0857413570059578</c:v>
                </c:pt>
                <c:pt idx="287">
                  <c:v>5.0960205479552059</c:v>
                </c:pt>
                <c:pt idx="288">
                  <c:v>5.0985530262864813</c:v>
                </c:pt>
                <c:pt idx="289">
                  <c:v>5.1045612483325442</c:v>
                </c:pt>
                <c:pt idx="290">
                  <c:v>5.1147655509712058</c:v>
                </c:pt>
                <c:pt idx="291">
                  <c:v>5.1154516143565587</c:v>
                </c:pt>
                <c:pt idx="292">
                  <c:v>5.1162845063157549</c:v>
                </c:pt>
                <c:pt idx="293">
                  <c:v>5.1215624183471702</c:v>
                </c:pt>
                <c:pt idx="294">
                  <c:v>5.1402451968305654</c:v>
                </c:pt>
                <c:pt idx="295">
                  <c:v>5.1412057312098858</c:v>
                </c:pt>
                <c:pt idx="296">
                  <c:v>5.1472242183610462</c:v>
                </c:pt>
                <c:pt idx="297">
                  <c:v>5.149595943814373</c:v>
                </c:pt>
                <c:pt idx="298">
                  <c:v>5.1529538473907444</c:v>
                </c:pt>
                <c:pt idx="299">
                  <c:v>5.1648504865922105</c:v>
                </c:pt>
                <c:pt idx="300">
                  <c:v>5.1696241164011711</c:v>
                </c:pt>
                <c:pt idx="301">
                  <c:v>5.1788249495146728</c:v>
                </c:pt>
                <c:pt idx="302">
                  <c:v>5.1832473303264983</c:v>
                </c:pt>
                <c:pt idx="303">
                  <c:v>5.1836724779703074</c:v>
                </c:pt>
                <c:pt idx="304">
                  <c:v>5.1851625313266156</c:v>
                </c:pt>
                <c:pt idx="305">
                  <c:v>5.1852670573076978</c:v>
                </c:pt>
                <c:pt idx="306">
                  <c:v>5.1931116131747528</c:v>
                </c:pt>
                <c:pt idx="307">
                  <c:v>5.2024929785433924</c:v>
                </c:pt>
                <c:pt idx="308">
                  <c:v>5.2174512150479257</c:v>
                </c:pt>
                <c:pt idx="309">
                  <c:v>5.2285491334219305</c:v>
                </c:pt>
                <c:pt idx="310">
                  <c:v>5.2380495534908516</c:v>
                </c:pt>
                <c:pt idx="311">
                  <c:v>5.2418558239994466</c:v>
                </c:pt>
                <c:pt idx="312">
                  <c:v>5.2448407281869729</c:v>
                </c:pt>
                <c:pt idx="313">
                  <c:v>5.2469581149674784</c:v>
                </c:pt>
                <c:pt idx="314">
                  <c:v>5.2508899567917231</c:v>
                </c:pt>
                <c:pt idx="315">
                  <c:v>5.2544496791153747</c:v>
                </c:pt>
                <c:pt idx="316">
                  <c:v>5.2740982678087684</c:v>
                </c:pt>
                <c:pt idx="317">
                  <c:v>5.277773103646541</c:v>
                </c:pt>
                <c:pt idx="318">
                  <c:v>5.2781161390374951</c:v>
                </c:pt>
                <c:pt idx="319">
                  <c:v>5.2952756880109195</c:v>
                </c:pt>
                <c:pt idx="320">
                  <c:v>5.296998042292433</c:v>
                </c:pt>
                <c:pt idx="321">
                  <c:v>5.3216086838035981</c:v>
                </c:pt>
                <c:pt idx="322">
                  <c:v>5.3600051530952637</c:v>
                </c:pt>
                <c:pt idx="323">
                  <c:v>5.3640939509437899</c:v>
                </c:pt>
                <c:pt idx="324">
                  <c:v>5.3697056726898538</c:v>
                </c:pt>
                <c:pt idx="325">
                  <c:v>5.3972047268163452</c:v>
                </c:pt>
                <c:pt idx="326">
                  <c:v>5.440827136231416</c:v>
                </c:pt>
                <c:pt idx="327">
                  <c:v>5.4496806776776276</c:v>
                </c:pt>
                <c:pt idx="328">
                  <c:v>5.4540050054530731</c:v>
                </c:pt>
                <c:pt idx="329">
                  <c:v>5.4721813538618225</c:v>
                </c:pt>
                <c:pt idx="330">
                  <c:v>5.5266659745054065</c:v>
                </c:pt>
                <c:pt idx="331">
                  <c:v>5.6354633790633759</c:v>
                </c:pt>
                <c:pt idx="332">
                  <c:v>5.6408911516492575</c:v>
                </c:pt>
                <c:pt idx="333">
                  <c:v>5.6541454179529875</c:v>
                </c:pt>
              </c:numCache>
            </c:numRef>
          </c:xVal>
          <c:yVal>
            <c:numRef>
              <c:f>PlotsLog!$H$15:$H$32000</c:f>
              <c:numCache>
                <c:formatCode>General</c:formatCode>
                <c:ptCount val="3198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PlotsLog!$AA$1</c:f>
              <c:strCache>
                <c:ptCount val="1"/>
                <c:pt idx="0">
                  <c:v>skeletal boxplot</c:v>
                </c:pt>
              </c:strCache>
            </c:strRef>
          </c:tx>
          <c:xVal>
            <c:numRef>
              <c:f>PlotsLog!$AA$2:$AE$2</c:f>
              <c:numCache>
                <c:formatCode>General</c:formatCode>
                <c:ptCount val="5"/>
                <c:pt idx="0">
                  <c:v>1.4303432907532476</c:v>
                </c:pt>
                <c:pt idx="1">
                  <c:v>4.3691847442922569</c:v>
                </c:pt>
                <c:pt idx="2">
                  <c:v>4.6772791616542202</c:v>
                </c:pt>
                <c:pt idx="3">
                  <c:v>4.9679179829303219</c:v>
                </c:pt>
                <c:pt idx="4">
                  <c:v>5.6541454179529875</c:v>
                </c:pt>
              </c:numCache>
            </c:numRef>
          </c:xVal>
          <c:yVal>
            <c:numRef>
              <c:f>PlotsLog!$AA$3:$AE$3</c:f>
              <c:numCache>
                <c:formatCode>General</c:formatCode>
                <c:ptCount val="5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PlotsLog!$AA$4</c:f>
              <c:strCache>
                <c:ptCount val="1"/>
                <c:pt idx="0">
                  <c:v>mean +/- 1 SD</c:v>
                </c:pt>
              </c:strCache>
            </c:strRef>
          </c:tx>
          <c:xVal>
            <c:numRef>
              <c:f>PlotsLog!$AA$5:$AC$5</c:f>
              <c:numCache>
                <c:formatCode>General</c:formatCode>
                <c:ptCount val="3"/>
                <c:pt idx="0">
                  <c:v>4.0994247501740029</c:v>
                </c:pt>
                <c:pt idx="1">
                  <c:v>4.616477662493887</c:v>
                </c:pt>
                <c:pt idx="2">
                  <c:v>5.1335305748137712</c:v>
                </c:pt>
              </c:numCache>
            </c:numRef>
          </c:xVal>
          <c:yVal>
            <c:numRef>
              <c:f>PlotsLog!$AA$6:$AC$6</c:f>
              <c:numCache>
                <c:formatCode>General</c:formatCode>
                <c:ptCount val="3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235904"/>
        <c:axId val="420250368"/>
      </c:scatterChart>
      <c:valAx>
        <c:axId val="420235904"/>
        <c:scaling>
          <c:orientation val="minMax"/>
        </c:scaling>
        <c:delete val="0"/>
        <c:axPos val="b"/>
        <c:title>
          <c:tx>
            <c:strRef>
              <c:f>PlotsLog!$B$14</c:f>
              <c:strCache>
                <c:ptCount val="1"/>
                <c:pt idx="0">
                  <c:v>Log10(Household Income)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0250368"/>
        <c:crosses val="autoZero"/>
        <c:crossBetween val="midCat"/>
      </c:valAx>
      <c:valAx>
        <c:axId val="420250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Dotplot Count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023590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PlotsLog!$R$14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PlotsLog!$P$15:$P$27</c:f>
              <c:strCache>
                <c:ptCount val="13"/>
                <c:pt idx="0">
                  <c:v>&lt;1.5</c:v>
                </c:pt>
                <c:pt idx="1">
                  <c:v>1.5 to &lt;2</c:v>
                </c:pt>
                <c:pt idx="2">
                  <c:v>2 to &lt;2.5</c:v>
                </c:pt>
                <c:pt idx="3">
                  <c:v>2.5 to &lt;3</c:v>
                </c:pt>
                <c:pt idx="4">
                  <c:v>3 to &lt;3.5</c:v>
                </c:pt>
                <c:pt idx="5">
                  <c:v>3.5 to &lt;4</c:v>
                </c:pt>
                <c:pt idx="6">
                  <c:v>4 to &lt;4.5</c:v>
                </c:pt>
                <c:pt idx="7">
                  <c:v>4.5 to &lt;5</c:v>
                </c:pt>
                <c:pt idx="8">
                  <c:v>5 to &lt;5.5</c:v>
                </c:pt>
                <c:pt idx="9">
                  <c:v>5.5 to &lt;6</c:v>
                </c:pt>
                <c:pt idx="10">
                  <c:v>6 to &lt;6.5</c:v>
                </c:pt>
                <c:pt idx="11">
                  <c:v>6.5 to &lt;7</c:v>
                </c:pt>
                <c:pt idx="12">
                  <c:v>7 to &lt;7.5</c:v>
                </c:pt>
              </c:strCache>
            </c:strRef>
          </c:cat>
          <c:val>
            <c:numRef>
              <c:f>PlotsLog!$R$15:$R$27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9</c:v>
                </c:pt>
                <c:pt idx="5">
                  <c:v>15</c:v>
                </c:pt>
                <c:pt idx="6">
                  <c:v>84</c:v>
                </c:pt>
                <c:pt idx="7">
                  <c:v>149</c:v>
                </c:pt>
                <c:pt idx="8">
                  <c:v>69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20947456"/>
        <c:axId val="420949376"/>
      </c:barChart>
      <c:catAx>
        <c:axId val="420947456"/>
        <c:scaling>
          <c:orientation val="minMax"/>
        </c:scaling>
        <c:delete val="0"/>
        <c:axPos val="b"/>
        <c:title>
          <c:tx>
            <c:strRef>
              <c:f>PlotsLog!$B$14</c:f>
              <c:strCache>
                <c:ptCount val="1"/>
                <c:pt idx="0">
                  <c:v>Log10(Household Income)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0949376"/>
        <c:crosses val="autoZero"/>
        <c:auto val="1"/>
        <c:lblAlgn val="ctr"/>
        <c:lblOffset val="100"/>
        <c:noMultiLvlLbl val="0"/>
      </c:catAx>
      <c:valAx>
        <c:axId val="420949376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09474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PlotsLog!$T$14</c:f>
              <c:strCache>
                <c:ptCount val="1"/>
                <c:pt idx="0">
                  <c:v>Cumulative Relative Frequency</c:v>
                </c:pt>
              </c:strCache>
            </c:strRef>
          </c:tx>
          <c:xVal>
            <c:numRef>
              <c:f>PlotsLog!$O$15:$O$27</c:f>
              <c:numCache>
                <c:formatCode>General</c:formatCode>
                <c:ptCount val="13"/>
                <c:pt idx="0">
                  <c:v>1.5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5.5</c:v>
                </c:pt>
                <c:pt idx="9">
                  <c:v>6</c:v>
                </c:pt>
                <c:pt idx="10">
                  <c:v>6.5</c:v>
                </c:pt>
                <c:pt idx="11">
                  <c:v>7</c:v>
                </c:pt>
                <c:pt idx="12">
                  <c:v>7.5</c:v>
                </c:pt>
              </c:numCache>
            </c:numRef>
          </c:xVal>
          <c:yVal>
            <c:numRef>
              <c:f>PlotsLog!$T$15:$T$27</c:f>
              <c:numCache>
                <c:formatCode>0%</c:formatCode>
                <c:ptCount val="13"/>
                <c:pt idx="0">
                  <c:v>2.9940119760479044E-3</c:v>
                </c:pt>
                <c:pt idx="1">
                  <c:v>2.9940119760479044E-3</c:v>
                </c:pt>
                <c:pt idx="2">
                  <c:v>2.9940119760479044E-3</c:v>
                </c:pt>
                <c:pt idx="3">
                  <c:v>1.1976047904191617E-2</c:v>
                </c:pt>
                <c:pt idx="4">
                  <c:v>3.8922155688622756E-2</c:v>
                </c:pt>
                <c:pt idx="5">
                  <c:v>8.3832335329341312E-2</c:v>
                </c:pt>
                <c:pt idx="6">
                  <c:v>0.33532934131736525</c:v>
                </c:pt>
                <c:pt idx="7">
                  <c:v>0.78143712574850299</c:v>
                </c:pt>
                <c:pt idx="8">
                  <c:v>0.9880239520958084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027840"/>
        <c:axId val="421029760"/>
      </c:scatterChart>
      <c:valAx>
        <c:axId val="421027840"/>
        <c:scaling>
          <c:orientation val="minMax"/>
        </c:scaling>
        <c:delete val="0"/>
        <c:axPos val="b"/>
        <c:title>
          <c:tx>
            <c:strRef>
              <c:f>PlotsLog!$B$14</c:f>
              <c:strCache>
                <c:ptCount val="1"/>
                <c:pt idx="0">
                  <c:v>Log10(Household Income)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029760"/>
        <c:crosses val="autoZero"/>
        <c:crossBetween val="midCat"/>
      </c:valAx>
      <c:valAx>
        <c:axId val="421029760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027840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Q-Q 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PlotsLog!$G$14</c:f>
              <c:strCache>
                <c:ptCount val="1"/>
                <c:pt idx="0">
                  <c:v>Ordered Log10(Household Income)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4511592151700632"/>
                  <c:y val="-2.813684747739865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PlotsLog!$F$15:$F$32000</c:f>
              <c:numCache>
                <c:formatCode>0.0000</c:formatCode>
                <c:ptCount val="31986"/>
                <c:pt idx="0">
                  <c:v>-2.9683520501763883</c:v>
                </c:pt>
                <c:pt idx="1">
                  <c:v>-2.6127371245687172</c:v>
                </c:pt>
                <c:pt idx="2">
                  <c:v>-2.4331025614804069</c:v>
                </c:pt>
                <c:pt idx="3">
                  <c:v>-2.3087387291928314</c:v>
                </c:pt>
                <c:pt idx="4">
                  <c:v>-2.21229761517945</c:v>
                </c:pt>
                <c:pt idx="5">
                  <c:v>-2.1328853582464897</c:v>
                </c:pt>
                <c:pt idx="6">
                  <c:v>-2.0650089265293907</c:v>
                </c:pt>
                <c:pt idx="7">
                  <c:v>-2.0054947668615291</c:v>
                </c:pt>
                <c:pt idx="8">
                  <c:v>-1.9523370317843751</c:v>
                </c:pt>
                <c:pt idx="9">
                  <c:v>-1.9041839786906032</c:v>
                </c:pt>
                <c:pt idx="10">
                  <c:v>-1.8600796949211214</c:v>
                </c:pt>
                <c:pt idx="11">
                  <c:v>-1.8193222849227837</c:v>
                </c:pt>
                <c:pt idx="12">
                  <c:v>-1.7813805749396308</c:v>
                </c:pt>
                <c:pt idx="13">
                  <c:v>-1.7458425016967576</c:v>
                </c:pt>
                <c:pt idx="14">
                  <c:v>-1.712381710620517</c:v>
                </c:pt>
                <c:pt idx="15">
                  <c:v>-1.6807351430691408</c:v>
                </c:pt>
                <c:pt idx="16">
                  <c:v>-1.6506875309450826</c:v>
                </c:pt>
                <c:pt idx="17">
                  <c:v>-1.6220603857434295</c:v>
                </c:pt>
                <c:pt idx="18">
                  <c:v>-1.594704000146127</c:v>
                </c:pt>
                <c:pt idx="19">
                  <c:v>-1.5684915216655271</c:v>
                </c:pt>
                <c:pt idx="20">
                  <c:v>-1.5433144840974669</c:v>
                </c:pt>
                <c:pt idx="21">
                  <c:v>-1.5190793853858873</c:v>
                </c:pt>
                <c:pt idx="22">
                  <c:v>-1.4957050301310171</c:v>
                </c:pt>
                <c:pt idx="23">
                  <c:v>-1.4731204398666056</c:v>
                </c:pt>
                <c:pt idx="24">
                  <c:v>-1.4512631910577392</c:v>
                </c:pt>
                <c:pt idx="25">
                  <c:v>-1.4300780795660555</c:v>
                </c:pt>
                <c:pt idx="26">
                  <c:v>-1.4095160372914728</c:v>
                </c:pt>
                <c:pt idx="27">
                  <c:v>-1.3895332457446967</c:v>
                </c:pt>
                <c:pt idx="28">
                  <c:v>-1.3700904049585245</c:v>
                </c:pt>
                <c:pt idx="29">
                  <c:v>-1.3511521260686532</c:v>
                </c:pt>
                <c:pt idx="30">
                  <c:v>-1.3326864231966631</c:v>
                </c:pt>
                <c:pt idx="31">
                  <c:v>-1.3146642857041282</c:v>
                </c:pt>
                <c:pt idx="32">
                  <c:v>-1.2970593159773589</c:v>
                </c:pt>
                <c:pt idx="33">
                  <c:v>-1.279847421011352</c:v>
                </c:pt>
                <c:pt idx="34">
                  <c:v>-1.263006548446578</c:v>
                </c:pt>
                <c:pt idx="35">
                  <c:v>-1.2465164595577936</c:v>
                </c:pt>
                <c:pt idx="36">
                  <c:v>-1.2303585331338815</c:v>
                </c:pt>
                <c:pt idx="37">
                  <c:v>-1.2145155953195008</c:v>
                </c:pt>
                <c:pt idx="38">
                  <c:v>-1.1989717713854906</c:v>
                </c:pt>
                <c:pt idx="39">
                  <c:v>-1.1837123561092826</c:v>
                </c:pt>
                <c:pt idx="40">
                  <c:v>-1.1687237000195956</c:v>
                </c:pt>
                <c:pt idx="41">
                  <c:v>-1.1539931092221811</c:v>
                </c:pt>
                <c:pt idx="42">
                  <c:v>-1.1395087568987623</c:v>
                </c:pt>
                <c:pt idx="43">
                  <c:v>-1.1252596048776413</c:v>
                </c:pt>
                <c:pt idx="44">
                  <c:v>-1.1112353339257341</c:v>
                </c:pt>
                <c:pt idx="45">
                  <c:v>-1.0974262816189171</c:v>
                </c:pt>
                <c:pt idx="46">
                  <c:v>-1.0838233868190816</c:v>
                </c:pt>
                <c:pt idx="47">
                  <c:v>-1.0704181399289854</c:v>
                </c:pt>
                <c:pt idx="48">
                  <c:v>-1.0572025382151402</c:v>
                </c:pt>
                <c:pt idx="49">
                  <c:v>-1.0441690455889392</c:v>
                </c:pt>
                <c:pt idx="50">
                  <c:v>-1.0313105563203886</c:v>
                </c:pt>
                <c:pt idx="51">
                  <c:v>-1.0186203622298404</c:v>
                </c:pt>
                <c:pt idx="52">
                  <c:v>-1.0060921229636037</c:v>
                </c:pt>
                <c:pt idx="53">
                  <c:v>-0.9937198390103551</c:v>
                </c:pt>
                <c:pt idx="54">
                  <c:v>-0.98149782715935407</c:v>
                </c:pt>
                <c:pt idx="55">
                  <c:v>-0.96942069813877918</c:v>
                </c:pt>
                <c:pt idx="56">
                  <c:v>-0.95748333620476933</c:v>
                </c:pt>
                <c:pt idx="57">
                  <c:v>-0.94568088047960452</c:v>
                </c:pt>
                <c:pt idx="58">
                  <c:v>-0.93400870786126533</c:v>
                </c:pt>
                <c:pt idx="59">
                  <c:v>-0.92246241734752521</c:v>
                </c:pt>
                <c:pt idx="60">
                  <c:v>-0.91103781563565867</c:v>
                </c:pt>
                <c:pt idx="61">
                  <c:v>-0.89973090387461541</c:v>
                </c:pt>
                <c:pt idx="62">
                  <c:v>-0.88853786546013558</c:v>
                </c:pt>
                <c:pt idx="63">
                  <c:v>-0.87745505477534158</c:v>
                </c:pt>
                <c:pt idx="64">
                  <c:v>-0.86647898678975677</c:v>
                </c:pt>
                <c:pt idx="65">
                  <c:v>-0.85560632743901077</c:v>
                </c:pt>
                <c:pt idx="66">
                  <c:v>-0.84483388471554344</c:v>
                </c:pt>
                <c:pt idx="67">
                  <c:v>-0.83415860040782941</c:v>
                </c:pt>
                <c:pt idx="68">
                  <c:v>-0.82357754243195536</c:v>
                </c:pt>
                <c:pt idx="69">
                  <c:v>-0.81308789770500423</c:v>
                </c:pt>
                <c:pt idx="70">
                  <c:v>-0.80268696551466001</c:v>
                </c:pt>
                <c:pt idx="71">
                  <c:v>-0.79237215134388361</c:v>
                </c:pt>
                <c:pt idx="72">
                  <c:v>-0.78214096111345432</c:v>
                </c:pt>
                <c:pt idx="73">
                  <c:v>-0.77199099580864483</c:v>
                </c:pt>
                <c:pt idx="74">
                  <c:v>-0.76191994645949512</c:v>
                </c:pt>
                <c:pt idx="75">
                  <c:v>-0.75192558944689847</c:v>
                </c:pt>
                <c:pt idx="76">
                  <c:v>-0.74200578210927537</c:v>
                </c:pt>
                <c:pt idx="77">
                  <c:v>-0.73215845862682782</c:v>
                </c:pt>
                <c:pt idx="78">
                  <c:v>-0.72238162616243973</c:v>
                </c:pt>
                <c:pt idx="79">
                  <c:v>-0.71267336124007763</c:v>
                </c:pt>
                <c:pt idx="80">
                  <c:v>-0.70303180634320528</c:v>
                </c:pt>
                <c:pt idx="81">
                  <c:v>-0.6934551667172304</c:v>
                </c:pt>
                <c:pt idx="82">
                  <c:v>-0.68394170736130844</c:v>
                </c:pt>
                <c:pt idx="83">
                  <c:v>-0.67448975019608193</c:v>
                </c:pt>
                <c:pt idx="84">
                  <c:v>-0.66509767139499976</c:v>
                </c:pt>
                <c:pt idx="85">
                  <c:v>-0.65576389886789443</c:v>
                </c:pt>
                <c:pt idx="86">
                  <c:v>-0.64648690988636703</c:v>
                </c:pt>
                <c:pt idx="87">
                  <c:v>-0.63726522884138936</c:v>
                </c:pt>
                <c:pt idx="88">
                  <c:v>-0.62809742512425404</c:v>
                </c:pt>
                <c:pt idx="89">
                  <c:v>-0.6189821111227124</c:v>
                </c:pt>
                <c:pt idx="90">
                  <c:v>-0.60991794032473934</c:v>
                </c:pt>
                <c:pt idx="91">
                  <c:v>-0.60090360552296362</c:v>
                </c:pt>
                <c:pt idx="92">
                  <c:v>-0.59193783711329606</c:v>
                </c:pt>
                <c:pt idx="93">
                  <c:v>-0.58301940148178311</c:v>
                </c:pt>
                <c:pt idx="94">
                  <c:v>-0.57414709947414488</c:v>
                </c:pt>
                <c:pt idx="95">
                  <c:v>-0.56531976494285263</c:v>
                </c:pt>
                <c:pt idx="96">
                  <c:v>-0.55653626336698225</c:v>
                </c:pt>
                <c:pt idx="97">
                  <c:v>-0.54779549054039633</c:v>
                </c:pt>
                <c:pt idx="98">
                  <c:v>-0.53909637132414456</c:v>
                </c:pt>
                <c:pt idx="99">
                  <c:v>-0.53043785845923541</c:v>
                </c:pt>
                <c:pt idx="100">
                  <c:v>-0.52181893143620639</c:v>
                </c:pt>
                <c:pt idx="101">
                  <c:v>-0.51323859541816597</c:v>
                </c:pt>
                <c:pt idx="102">
                  <c:v>-0.50469588021419109</c:v>
                </c:pt>
                <c:pt idx="103">
                  <c:v>-0.49618983930018901</c:v>
                </c:pt>
                <c:pt idx="104">
                  <c:v>-0.48771954888450458</c:v>
                </c:pt>
                <c:pt idx="105">
                  <c:v>-0.47928410701574697</c:v>
                </c:pt>
                <c:pt idx="106">
                  <c:v>-0.47088263273046282</c:v>
                </c:pt>
                <c:pt idx="107">
                  <c:v>-0.46251426523843686</c:v>
                </c:pt>
                <c:pt idx="108">
                  <c:v>-0.45417816314354847</c:v>
                </c:pt>
                <c:pt idx="109">
                  <c:v>-0.44587350369822754</c:v>
                </c:pt>
                <c:pt idx="110">
                  <c:v>-0.43759948208969218</c:v>
                </c:pt>
                <c:pt idx="111">
                  <c:v>-0.42935531075624817</c:v>
                </c:pt>
                <c:pt idx="112">
                  <c:v>-0.42114021873204216</c:v>
                </c:pt>
                <c:pt idx="113">
                  <c:v>-0.41295345101875619</c:v>
                </c:pt>
                <c:pt idx="114">
                  <c:v>-0.40479426798281953</c:v>
                </c:pt>
                <c:pt idx="115">
                  <c:v>-0.39666194477680139</c:v>
                </c:pt>
                <c:pt idx="116">
                  <c:v>-0.38855577078371978</c:v>
                </c:pt>
                <c:pt idx="117">
                  <c:v>-0.38047504908308427</c:v>
                </c:pt>
                <c:pt idx="118">
                  <c:v>-0.37241909593755118</c:v>
                </c:pt>
                <c:pt idx="119">
                  <c:v>-0.36438724029913205</c:v>
                </c:pt>
                <c:pt idx="120">
                  <c:v>-0.35637882333396581</c:v>
                </c:pt>
                <c:pt idx="121">
                  <c:v>-0.34839319796470553</c:v>
                </c:pt>
                <c:pt idx="122">
                  <c:v>-0.34042972842963826</c:v>
                </c:pt>
                <c:pt idx="123">
                  <c:v>-0.33248778985768912</c:v>
                </c:pt>
                <c:pt idx="124">
                  <c:v>-0.32456676785852062</c:v>
                </c:pt>
                <c:pt idx="125">
                  <c:v>-0.31666605812696957</c:v>
                </c:pt>
                <c:pt idx="126">
                  <c:v>-0.30878506606110878</c:v>
                </c:pt>
                <c:pt idx="127">
                  <c:v>-0.30092320639325915</c:v>
                </c:pt>
                <c:pt idx="128">
                  <c:v>-0.29307990283330632</c:v>
                </c:pt>
                <c:pt idx="129">
                  <c:v>-0.28525458772371748</c:v>
                </c:pt>
                <c:pt idx="130">
                  <c:v>-0.27744670170567487</c:v>
                </c:pt>
                <c:pt idx="131">
                  <c:v>-0.26965569339578122</c:v>
                </c:pt>
                <c:pt idx="132">
                  <c:v>-0.26188101907280908</c:v>
                </c:pt>
                <c:pt idx="133">
                  <c:v>-0.25412214237400021</c:v>
                </c:pt>
                <c:pt idx="134">
                  <c:v>-0.24637853400043941</c:v>
                </c:pt>
                <c:pt idx="135">
                  <c:v>-0.23864967143105043</c:v>
                </c:pt>
                <c:pt idx="136">
                  <c:v>-0.23093503864478473</c:v>
                </c:pt>
                <c:pt idx="137">
                  <c:v>-0.22323412585058947</c:v>
                </c:pt>
                <c:pt idx="138">
                  <c:v>-0.21554642922476452</c:v>
                </c:pt>
                <c:pt idx="139">
                  <c:v>-0.20787145065533047</c:v>
                </c:pt>
                <c:pt idx="140">
                  <c:v>-0.20020869749304859</c:v>
                </c:pt>
                <c:pt idx="141">
                  <c:v>-0.19255768230875087</c:v>
                </c:pt>
                <c:pt idx="142">
                  <c:v>-0.18491792265664567</c:v>
                </c:pt>
                <c:pt idx="143">
                  <c:v>-0.17728894084328786</c:v>
                </c:pt>
                <c:pt idx="144">
                  <c:v>-0.16967026370190372</c:v>
                </c:pt>
                <c:pt idx="145">
                  <c:v>-0.16206142237178378</c:v>
                </c:pt>
                <c:pt idx="146">
                  <c:v>-0.15446195208245808</c:v>
                </c:pt>
                <c:pt idx="147">
                  <c:v>-0.14687139194238499</c:v>
                </c:pt>
                <c:pt idx="148">
                  <c:v>-0.13928928473189323</c:v>
                </c:pt>
                <c:pt idx="149">
                  <c:v>-0.13171517670012142</c:v>
                </c:pt>
                <c:pt idx="150">
                  <c:v>-0.124148617365716</c:v>
                </c:pt>
                <c:pt idx="151">
                  <c:v>-0.11658915932104759</c:v>
                </c:pt>
                <c:pt idx="152">
                  <c:v>-0.10903635803971848</c:v>
                </c:pt>
                <c:pt idx="153">
                  <c:v>-0.10148977168714117</c:v>
                </c:pt>
                <c:pt idx="154">
                  <c:v>-9.3948960933968581E-2</c:v>
                </c:pt>
                <c:pt idx="155">
                  <c:v>-8.6413488772170116E-2</c:v>
                </c:pt>
                <c:pt idx="156">
                  <c:v>-7.8882920333545714E-2</c:v>
                </c:pt>
                <c:pt idx="157">
                  <c:v>-7.1356822710481049E-2</c:v>
                </c:pt>
                <c:pt idx="158">
                  <c:v>-6.3834764778746889E-2</c:v>
                </c:pt>
                <c:pt idx="159">
                  <c:v>-5.6316317022151882E-2</c:v>
                </c:pt>
                <c:pt idx="160">
                  <c:v>-4.8801051358863333E-2</c:v>
                </c:pt>
                <c:pt idx="161">
                  <c:v>-4.128854096920833E-2</c:v>
                </c:pt>
                <c:pt idx="162">
                  <c:v>-3.3778360124778299E-2</c:v>
                </c:pt>
                <c:pt idx="163">
                  <c:v>-2.6270084018654084E-2</c:v>
                </c:pt>
                <c:pt idx="164">
                  <c:v>-1.8763288596579355E-2</c:v>
                </c:pt>
                <c:pt idx="165">
                  <c:v>-1.1257550388904426E-2</c:v>
                </c:pt>
                <c:pt idx="166">
                  <c:v>-3.75244634312869E-3</c:v>
                </c:pt>
                <c:pt idx="167">
                  <c:v>3.75244634312869E-3</c:v>
                </c:pt>
                <c:pt idx="168">
                  <c:v>1.1257550388904285E-2</c:v>
                </c:pt>
                <c:pt idx="169">
                  <c:v>1.8763288596579494E-2</c:v>
                </c:pt>
                <c:pt idx="170">
                  <c:v>2.6270084018654084E-2</c:v>
                </c:pt>
                <c:pt idx="171">
                  <c:v>3.377836012477816E-2</c:v>
                </c:pt>
                <c:pt idx="172">
                  <c:v>4.1288540969208476E-2</c:v>
                </c:pt>
                <c:pt idx="173">
                  <c:v>4.8801051358863333E-2</c:v>
                </c:pt>
                <c:pt idx="174">
                  <c:v>5.6316317022151882E-2</c:v>
                </c:pt>
                <c:pt idx="175">
                  <c:v>6.383476477874675E-2</c:v>
                </c:pt>
                <c:pt idx="176">
                  <c:v>7.1356822710481188E-2</c:v>
                </c:pt>
                <c:pt idx="177">
                  <c:v>7.8882920333545714E-2</c:v>
                </c:pt>
                <c:pt idx="178">
                  <c:v>8.6413488772169991E-2</c:v>
                </c:pt>
                <c:pt idx="179">
                  <c:v>9.3948960933968692E-2</c:v>
                </c:pt>
                <c:pt idx="180">
                  <c:v>0.10148977168714117</c:v>
                </c:pt>
                <c:pt idx="181">
                  <c:v>0.10903635803971848</c:v>
                </c:pt>
                <c:pt idx="182">
                  <c:v>0.11658915932104744</c:v>
                </c:pt>
                <c:pt idx="183">
                  <c:v>0.12414861736571614</c:v>
                </c:pt>
                <c:pt idx="184">
                  <c:v>0.13171517670012142</c:v>
                </c:pt>
                <c:pt idx="185">
                  <c:v>0.13928928473189309</c:v>
                </c:pt>
                <c:pt idx="186">
                  <c:v>0.14687139194238516</c:v>
                </c:pt>
                <c:pt idx="187">
                  <c:v>0.15446195208245808</c:v>
                </c:pt>
                <c:pt idx="188">
                  <c:v>0.16206142237178378</c:v>
                </c:pt>
                <c:pt idx="189">
                  <c:v>0.16967026370190358</c:v>
                </c:pt>
                <c:pt idx="190">
                  <c:v>0.17728894084328786</c:v>
                </c:pt>
                <c:pt idx="191">
                  <c:v>0.18491792265664567</c:v>
                </c:pt>
                <c:pt idx="192">
                  <c:v>0.1925576823087507</c:v>
                </c:pt>
                <c:pt idx="193">
                  <c:v>0.2002086974930487</c:v>
                </c:pt>
                <c:pt idx="194">
                  <c:v>0.20787145065533047</c:v>
                </c:pt>
                <c:pt idx="195">
                  <c:v>0.21554642922476452</c:v>
                </c:pt>
                <c:pt idx="196">
                  <c:v>0.22323412585058935</c:v>
                </c:pt>
                <c:pt idx="197">
                  <c:v>0.23093503864478473</c:v>
                </c:pt>
                <c:pt idx="198">
                  <c:v>0.23864967143105043</c:v>
                </c:pt>
                <c:pt idx="199">
                  <c:v>0.24637853400043935</c:v>
                </c:pt>
                <c:pt idx="200">
                  <c:v>0.25412214237400033</c:v>
                </c:pt>
                <c:pt idx="201">
                  <c:v>0.26188101907280908</c:v>
                </c:pt>
                <c:pt idx="202">
                  <c:v>0.26965569339578122</c:v>
                </c:pt>
                <c:pt idx="203">
                  <c:v>0.27744670170567481</c:v>
                </c:pt>
                <c:pt idx="204">
                  <c:v>0.28525458772371748</c:v>
                </c:pt>
                <c:pt idx="205">
                  <c:v>0.29307990283330632</c:v>
                </c:pt>
                <c:pt idx="206">
                  <c:v>0.30092320639325904</c:v>
                </c:pt>
                <c:pt idx="207">
                  <c:v>0.30878506606110889</c:v>
                </c:pt>
                <c:pt idx="208">
                  <c:v>0.31666605812696957</c:v>
                </c:pt>
                <c:pt idx="209">
                  <c:v>0.32456676785852062</c:v>
                </c:pt>
                <c:pt idx="210">
                  <c:v>0.33248778985768929</c:v>
                </c:pt>
                <c:pt idx="211">
                  <c:v>0.34042972842963826</c:v>
                </c:pt>
                <c:pt idx="212">
                  <c:v>0.34839319796470553</c:v>
                </c:pt>
                <c:pt idx="213">
                  <c:v>0.35637882333396553</c:v>
                </c:pt>
                <c:pt idx="214">
                  <c:v>0.36438724029913222</c:v>
                </c:pt>
                <c:pt idx="215">
                  <c:v>0.37241909593755118</c:v>
                </c:pt>
                <c:pt idx="216">
                  <c:v>0.38047504908308427</c:v>
                </c:pt>
                <c:pt idx="217">
                  <c:v>0.38855577078371978</c:v>
                </c:pt>
                <c:pt idx="218">
                  <c:v>0.39666194477680139</c:v>
                </c:pt>
                <c:pt idx="219">
                  <c:v>0.40479426798281953</c:v>
                </c:pt>
                <c:pt idx="220">
                  <c:v>0.41295345101875602</c:v>
                </c:pt>
                <c:pt idx="221">
                  <c:v>0.42114021873204227</c:v>
                </c:pt>
                <c:pt idx="222">
                  <c:v>0.42935531075624817</c:v>
                </c:pt>
                <c:pt idx="223">
                  <c:v>0.43759948208969218</c:v>
                </c:pt>
                <c:pt idx="224">
                  <c:v>0.44587350369822759</c:v>
                </c:pt>
                <c:pt idx="225">
                  <c:v>0.45417816314354847</c:v>
                </c:pt>
                <c:pt idx="226">
                  <c:v>0.46251426523843686</c:v>
                </c:pt>
                <c:pt idx="227">
                  <c:v>0.47088263273046266</c:v>
                </c:pt>
                <c:pt idx="228">
                  <c:v>0.47928410701574714</c:v>
                </c:pt>
                <c:pt idx="229">
                  <c:v>0.48771954888450458</c:v>
                </c:pt>
                <c:pt idx="230">
                  <c:v>0.49618983930018895</c:v>
                </c:pt>
                <c:pt idx="231">
                  <c:v>0.50469588021419121</c:v>
                </c:pt>
                <c:pt idx="232">
                  <c:v>0.51323859541816597</c:v>
                </c:pt>
                <c:pt idx="233">
                  <c:v>0.52181893143620639</c:v>
                </c:pt>
                <c:pt idx="234">
                  <c:v>0.5304378584592353</c:v>
                </c:pt>
                <c:pt idx="235">
                  <c:v>0.53909637132414479</c:v>
                </c:pt>
                <c:pt idx="236">
                  <c:v>0.54779549054039633</c:v>
                </c:pt>
                <c:pt idx="237">
                  <c:v>0.55653626336698192</c:v>
                </c:pt>
                <c:pt idx="238">
                  <c:v>0.56531976494285285</c:v>
                </c:pt>
                <c:pt idx="239">
                  <c:v>0.57414709947414488</c:v>
                </c:pt>
                <c:pt idx="240">
                  <c:v>0.58301940148178311</c:v>
                </c:pt>
                <c:pt idx="241">
                  <c:v>0.59193783711329606</c:v>
                </c:pt>
                <c:pt idx="242">
                  <c:v>0.60090360552296385</c:v>
                </c:pt>
                <c:pt idx="243">
                  <c:v>0.60991794032473934</c:v>
                </c:pt>
                <c:pt idx="244">
                  <c:v>0.61898211112271218</c:v>
                </c:pt>
                <c:pt idx="245">
                  <c:v>0.62809742512425437</c:v>
                </c:pt>
                <c:pt idx="246">
                  <c:v>0.63726522884138936</c:v>
                </c:pt>
                <c:pt idx="247">
                  <c:v>0.64648690988636703</c:v>
                </c:pt>
                <c:pt idx="248">
                  <c:v>0.65576389886789466</c:v>
                </c:pt>
                <c:pt idx="249">
                  <c:v>0.66509767139500031</c:v>
                </c:pt>
                <c:pt idx="250">
                  <c:v>0.67448975019608193</c:v>
                </c:pt>
                <c:pt idx="251">
                  <c:v>0.68394170736130844</c:v>
                </c:pt>
                <c:pt idx="252">
                  <c:v>0.69345516671723029</c:v>
                </c:pt>
                <c:pt idx="253">
                  <c:v>0.70303180634320528</c:v>
                </c:pt>
                <c:pt idx="254">
                  <c:v>0.71267336124007763</c:v>
                </c:pt>
                <c:pt idx="255">
                  <c:v>0.72238162616243962</c:v>
                </c:pt>
                <c:pt idx="256">
                  <c:v>0.73215845862682782</c:v>
                </c:pt>
                <c:pt idx="257">
                  <c:v>0.74200578210927537</c:v>
                </c:pt>
                <c:pt idx="258">
                  <c:v>0.75192558944689847</c:v>
                </c:pt>
                <c:pt idx="259">
                  <c:v>0.76191994645949479</c:v>
                </c:pt>
                <c:pt idx="260">
                  <c:v>0.77199099580864483</c:v>
                </c:pt>
                <c:pt idx="261">
                  <c:v>0.78214096111345432</c:v>
                </c:pt>
                <c:pt idx="262">
                  <c:v>0.79237215134388339</c:v>
                </c:pt>
                <c:pt idx="263">
                  <c:v>0.80268696551466001</c:v>
                </c:pt>
                <c:pt idx="264">
                  <c:v>0.81308789770500423</c:v>
                </c:pt>
                <c:pt idx="265">
                  <c:v>0.82357754243195536</c:v>
                </c:pt>
                <c:pt idx="266">
                  <c:v>0.83415860040782996</c:v>
                </c:pt>
                <c:pt idx="267">
                  <c:v>0.84483388471554344</c:v>
                </c:pt>
                <c:pt idx="268">
                  <c:v>0.85560632743901077</c:v>
                </c:pt>
                <c:pt idx="269">
                  <c:v>0.86647898678975666</c:v>
                </c:pt>
                <c:pt idx="270">
                  <c:v>0.87745505477534158</c:v>
                </c:pt>
                <c:pt idx="271">
                  <c:v>0.88853786546013558</c:v>
                </c:pt>
                <c:pt idx="272">
                  <c:v>0.89973090387461541</c:v>
                </c:pt>
                <c:pt idx="273">
                  <c:v>0.91103781563565889</c:v>
                </c:pt>
                <c:pt idx="274">
                  <c:v>0.92246241734752521</c:v>
                </c:pt>
                <c:pt idx="275">
                  <c:v>0.93400870786126533</c:v>
                </c:pt>
                <c:pt idx="276">
                  <c:v>0.94568088047960441</c:v>
                </c:pt>
                <c:pt idx="277">
                  <c:v>0.95748333620476933</c:v>
                </c:pt>
                <c:pt idx="278">
                  <c:v>0.96942069813877918</c:v>
                </c:pt>
                <c:pt idx="279">
                  <c:v>0.98149782715935407</c:v>
                </c:pt>
                <c:pt idx="280">
                  <c:v>0.99371983901035299</c:v>
                </c:pt>
                <c:pt idx="281">
                  <c:v>1.0060921229636037</c:v>
                </c:pt>
                <c:pt idx="282">
                  <c:v>1.0186203622298404</c:v>
                </c:pt>
                <c:pt idx="283">
                  <c:v>1.031310556320387</c:v>
                </c:pt>
                <c:pt idx="284">
                  <c:v>1.0441690455889392</c:v>
                </c:pt>
                <c:pt idx="285">
                  <c:v>1.0572025382151402</c:v>
                </c:pt>
                <c:pt idx="286">
                  <c:v>1.0704181399289854</c:v>
                </c:pt>
                <c:pt idx="287">
                  <c:v>1.0838233868190816</c:v>
                </c:pt>
                <c:pt idx="288">
                  <c:v>1.0974262816189171</c:v>
                </c:pt>
                <c:pt idx="289">
                  <c:v>1.1112353339257341</c:v>
                </c:pt>
                <c:pt idx="290">
                  <c:v>1.1252596048776411</c:v>
                </c:pt>
                <c:pt idx="291">
                  <c:v>1.1395087568987623</c:v>
                </c:pt>
                <c:pt idx="292">
                  <c:v>1.1539931092221811</c:v>
                </c:pt>
                <c:pt idx="293">
                  <c:v>1.1687237000195949</c:v>
                </c:pt>
                <c:pt idx="294">
                  <c:v>1.1837123561092822</c:v>
                </c:pt>
                <c:pt idx="295">
                  <c:v>1.1989717713854906</c:v>
                </c:pt>
                <c:pt idx="296">
                  <c:v>1.2145155953195008</c:v>
                </c:pt>
                <c:pt idx="297">
                  <c:v>1.2303585331338815</c:v>
                </c:pt>
                <c:pt idx="298">
                  <c:v>1.2465164595577936</c:v>
                </c:pt>
                <c:pt idx="299">
                  <c:v>1.263006548446578</c:v>
                </c:pt>
                <c:pt idx="300">
                  <c:v>1.2798474210113524</c:v>
                </c:pt>
                <c:pt idx="301">
                  <c:v>1.29705931597736</c:v>
                </c:pt>
                <c:pt idx="302">
                  <c:v>1.3146642857041282</c:v>
                </c:pt>
                <c:pt idx="303">
                  <c:v>1.3326864231966631</c:v>
                </c:pt>
                <c:pt idx="304">
                  <c:v>1.3511521260686545</c:v>
                </c:pt>
                <c:pt idx="305">
                  <c:v>1.3700904049585245</c:v>
                </c:pt>
                <c:pt idx="306">
                  <c:v>1.3895332457446967</c:v>
                </c:pt>
                <c:pt idx="307">
                  <c:v>1.4095160372914761</c:v>
                </c:pt>
                <c:pt idx="308">
                  <c:v>1.4300780795660561</c:v>
                </c:pt>
                <c:pt idx="309">
                  <c:v>1.4512631910577394</c:v>
                </c:pt>
                <c:pt idx="310">
                  <c:v>1.4731204398666056</c:v>
                </c:pt>
                <c:pt idx="311">
                  <c:v>1.495705030131018</c:v>
                </c:pt>
                <c:pt idx="312">
                  <c:v>1.5190793853858877</c:v>
                </c:pt>
                <c:pt idx="313">
                  <c:v>1.5433144840974669</c:v>
                </c:pt>
                <c:pt idx="314">
                  <c:v>1.5684915216655266</c:v>
                </c:pt>
                <c:pt idx="315">
                  <c:v>1.594704000146127</c:v>
                </c:pt>
                <c:pt idx="316">
                  <c:v>1.6220603857434295</c:v>
                </c:pt>
                <c:pt idx="317">
                  <c:v>1.6506875309450821</c:v>
                </c:pt>
                <c:pt idx="318">
                  <c:v>1.6807351430691415</c:v>
                </c:pt>
                <c:pt idx="319">
                  <c:v>1.7123817106205175</c:v>
                </c:pt>
                <c:pt idx="320">
                  <c:v>1.7458425016967576</c:v>
                </c:pt>
                <c:pt idx="321">
                  <c:v>1.7813805749396296</c:v>
                </c:pt>
                <c:pt idx="322">
                  <c:v>1.8193222849227844</c:v>
                </c:pt>
                <c:pt idx="323">
                  <c:v>1.8600796949211214</c:v>
                </c:pt>
                <c:pt idx="324">
                  <c:v>1.9041839786906027</c:v>
                </c:pt>
                <c:pt idx="325">
                  <c:v>1.952337031784376</c:v>
                </c:pt>
                <c:pt idx="326">
                  <c:v>2.0054947668615295</c:v>
                </c:pt>
                <c:pt idx="327">
                  <c:v>2.0650089265293894</c:v>
                </c:pt>
                <c:pt idx="328">
                  <c:v>2.1328853582464888</c:v>
                </c:pt>
                <c:pt idx="329">
                  <c:v>2.2122976151794509</c:v>
                </c:pt>
                <c:pt idx="330">
                  <c:v>2.3087387291928314</c:v>
                </c:pt>
                <c:pt idx="331">
                  <c:v>2.4331025614804052</c:v>
                </c:pt>
                <c:pt idx="332">
                  <c:v>2.6127371245687199</c:v>
                </c:pt>
                <c:pt idx="333">
                  <c:v>2.9683520501763923</c:v>
                </c:pt>
              </c:numCache>
            </c:numRef>
          </c:xVal>
          <c:yVal>
            <c:numRef>
              <c:f>PlotsLog!$G$15:$G$32000</c:f>
              <c:numCache>
                <c:formatCode>General</c:formatCode>
                <c:ptCount val="31986"/>
                <c:pt idx="0">
                  <c:v>1.4303432907532476</c:v>
                </c:pt>
                <c:pt idx="1">
                  <c:v>2.5459640763497173</c:v>
                </c:pt>
                <c:pt idx="2">
                  <c:v>2.867486933051135</c:v>
                </c:pt>
                <c:pt idx="3">
                  <c:v>2.9925111822117656</c:v>
                </c:pt>
                <c:pt idx="4">
                  <c:v>3.0043582822519928</c:v>
                </c:pt>
                <c:pt idx="5">
                  <c:v>3.0342809360398988</c:v>
                </c:pt>
                <c:pt idx="6">
                  <c:v>3.0540006917184805</c:v>
                </c:pt>
                <c:pt idx="7">
                  <c:v>3.2137571405260417</c:v>
                </c:pt>
                <c:pt idx="8">
                  <c:v>3.2729252668212685</c:v>
                </c:pt>
                <c:pt idx="9">
                  <c:v>3.3181959593793731</c:v>
                </c:pt>
                <c:pt idx="10">
                  <c:v>3.3216549989463333</c:v>
                </c:pt>
                <c:pt idx="11">
                  <c:v>3.3922598748434365</c:v>
                </c:pt>
                <c:pt idx="12">
                  <c:v>3.433752471079476</c:v>
                </c:pt>
                <c:pt idx="13">
                  <c:v>3.5982569743087987</c:v>
                </c:pt>
                <c:pt idx="14">
                  <c:v>3.6104593008036505</c:v>
                </c:pt>
                <c:pt idx="15">
                  <c:v>3.7419474301889264</c:v>
                </c:pt>
                <c:pt idx="16">
                  <c:v>3.7641159673949067</c:v>
                </c:pt>
                <c:pt idx="17">
                  <c:v>3.7709417050242959</c:v>
                </c:pt>
                <c:pt idx="18">
                  <c:v>3.8499090252276504</c:v>
                </c:pt>
                <c:pt idx="19">
                  <c:v>3.8594609306915122</c:v>
                </c:pt>
                <c:pt idx="20">
                  <c:v>3.85970294634601</c:v>
                </c:pt>
                <c:pt idx="21">
                  <c:v>3.9069429460776708</c:v>
                </c:pt>
                <c:pt idx="22">
                  <c:v>3.9200151808029902</c:v>
                </c:pt>
                <c:pt idx="23">
                  <c:v>3.9323563830296484</c:v>
                </c:pt>
                <c:pt idx="24">
                  <c:v>3.9420466393843343</c:v>
                </c:pt>
                <c:pt idx="25">
                  <c:v>3.9504155817507471</c:v>
                </c:pt>
                <c:pt idx="26">
                  <c:v>3.9637101897791509</c:v>
                </c:pt>
                <c:pt idx="27">
                  <c:v>3.9755893641533304</c:v>
                </c:pt>
                <c:pt idx="28">
                  <c:v>4.0011884248403184</c:v>
                </c:pt>
                <c:pt idx="29">
                  <c:v>4.0470053665747114</c:v>
                </c:pt>
                <c:pt idx="30">
                  <c:v>4.0501522306769022</c:v>
                </c:pt>
                <c:pt idx="31">
                  <c:v>4.0522640648839179</c:v>
                </c:pt>
                <c:pt idx="32">
                  <c:v>4.0572285925250222</c:v>
                </c:pt>
                <c:pt idx="33">
                  <c:v>4.0660944673378046</c:v>
                </c:pt>
                <c:pt idx="34">
                  <c:v>4.0693508061379591</c:v>
                </c:pt>
                <c:pt idx="35">
                  <c:v>4.0727944988314055</c:v>
                </c:pt>
                <c:pt idx="36">
                  <c:v>4.0768000698666693</c:v>
                </c:pt>
                <c:pt idx="37">
                  <c:v>4.078544017516573</c:v>
                </c:pt>
                <c:pt idx="38">
                  <c:v>4.0875410848311038</c:v>
                </c:pt>
                <c:pt idx="39">
                  <c:v>4.0934005682878389</c:v>
                </c:pt>
                <c:pt idx="40">
                  <c:v>4.0956290300233462</c:v>
                </c:pt>
                <c:pt idx="41">
                  <c:v>4.1082048825074322</c:v>
                </c:pt>
                <c:pt idx="42">
                  <c:v>4.1125764381147487</c:v>
                </c:pt>
                <c:pt idx="43">
                  <c:v>4.1411067263223567</c:v>
                </c:pt>
                <c:pt idx="44">
                  <c:v>4.1451166771224379</c:v>
                </c:pt>
                <c:pt idx="45">
                  <c:v>4.1483856562840877</c:v>
                </c:pt>
                <c:pt idx="46">
                  <c:v>4.1512906934686429</c:v>
                </c:pt>
                <c:pt idx="47">
                  <c:v>4.1722564256260002</c:v>
                </c:pt>
                <c:pt idx="48">
                  <c:v>4.177308656489279</c:v>
                </c:pt>
                <c:pt idx="49">
                  <c:v>4.1823751069334811</c:v>
                </c:pt>
                <c:pt idx="50">
                  <c:v>4.183547618152895</c:v>
                </c:pt>
                <c:pt idx="51">
                  <c:v>4.1949048119564267</c:v>
                </c:pt>
                <c:pt idx="52">
                  <c:v>4.1955171620375733</c:v>
                </c:pt>
                <c:pt idx="53">
                  <c:v>4.1999066146435338</c:v>
                </c:pt>
                <c:pt idx="54">
                  <c:v>4.2007267266376589</c:v>
                </c:pt>
                <c:pt idx="55">
                  <c:v>4.2120815551773454</c:v>
                </c:pt>
                <c:pt idx="56">
                  <c:v>4.2191809728491076</c:v>
                </c:pt>
                <c:pt idx="57">
                  <c:v>4.2298040143573292</c:v>
                </c:pt>
                <c:pt idx="58">
                  <c:v>4.2303890092081229</c:v>
                </c:pt>
                <c:pt idx="59">
                  <c:v>4.233652947113197</c:v>
                </c:pt>
                <c:pt idx="60">
                  <c:v>4.2393226033509741</c:v>
                </c:pt>
                <c:pt idx="61">
                  <c:v>4.2584453427286899</c:v>
                </c:pt>
                <c:pt idx="62">
                  <c:v>4.2677602840098992</c:v>
                </c:pt>
                <c:pt idx="63">
                  <c:v>4.2721832528590609</c:v>
                </c:pt>
                <c:pt idx="64">
                  <c:v>4.276984546655128</c:v>
                </c:pt>
                <c:pt idx="65">
                  <c:v>4.2778693152858382</c:v>
                </c:pt>
                <c:pt idx="66">
                  <c:v>4.278796578452158</c:v>
                </c:pt>
                <c:pt idx="67">
                  <c:v>4.2792479520472266</c:v>
                </c:pt>
                <c:pt idx="68">
                  <c:v>4.2832223445023239</c:v>
                </c:pt>
                <c:pt idx="69">
                  <c:v>4.3017894055703003</c:v>
                </c:pt>
                <c:pt idx="70">
                  <c:v>4.3022407442443074</c:v>
                </c:pt>
                <c:pt idx="71">
                  <c:v>4.3070121159326495</c:v>
                </c:pt>
                <c:pt idx="72">
                  <c:v>4.3112596516960222</c:v>
                </c:pt>
                <c:pt idx="73">
                  <c:v>4.3184032655404039</c:v>
                </c:pt>
                <c:pt idx="74">
                  <c:v>4.3187361802522304</c:v>
                </c:pt>
                <c:pt idx="75">
                  <c:v>4.3197904620010599</c:v>
                </c:pt>
                <c:pt idx="76">
                  <c:v>4.3201514096077638</c:v>
                </c:pt>
                <c:pt idx="77">
                  <c:v>4.3244529829742957</c:v>
                </c:pt>
                <c:pt idx="78">
                  <c:v>4.3434270612898773</c:v>
                </c:pt>
                <c:pt idx="79">
                  <c:v>4.3519333683234871</c:v>
                </c:pt>
                <c:pt idx="80">
                  <c:v>4.3528512200789997</c:v>
                </c:pt>
                <c:pt idx="81">
                  <c:v>4.3529955739677879</c:v>
                </c:pt>
                <c:pt idx="82">
                  <c:v>4.3576444722657408</c:v>
                </c:pt>
                <c:pt idx="83">
                  <c:v>4.3689898262382227</c:v>
                </c:pt>
                <c:pt idx="84">
                  <c:v>4.3697694984543594</c:v>
                </c:pt>
                <c:pt idx="85">
                  <c:v>4.3705915621889373</c:v>
                </c:pt>
                <c:pt idx="86">
                  <c:v>4.3729011619617308</c:v>
                </c:pt>
                <c:pt idx="87">
                  <c:v>4.3819009657427701</c:v>
                </c:pt>
                <c:pt idx="88">
                  <c:v>4.3862084293839176</c:v>
                </c:pt>
                <c:pt idx="89">
                  <c:v>4.3939817201978775</c:v>
                </c:pt>
                <c:pt idx="90">
                  <c:v>4.3941062759333986</c:v>
                </c:pt>
                <c:pt idx="91">
                  <c:v>4.394143806789824</c:v>
                </c:pt>
                <c:pt idx="92">
                  <c:v>4.3965340752375335</c:v>
                </c:pt>
                <c:pt idx="93">
                  <c:v>4.3991151290313875</c:v>
                </c:pt>
                <c:pt idx="94">
                  <c:v>4.4160693239421818</c:v>
                </c:pt>
                <c:pt idx="95">
                  <c:v>4.416501173318002</c:v>
                </c:pt>
                <c:pt idx="96">
                  <c:v>4.4199868277643288</c:v>
                </c:pt>
                <c:pt idx="97">
                  <c:v>4.4280803636834314</c:v>
                </c:pt>
                <c:pt idx="98">
                  <c:v>4.4308903711316621</c:v>
                </c:pt>
                <c:pt idx="99">
                  <c:v>4.4340701643829803</c:v>
                </c:pt>
                <c:pt idx="100">
                  <c:v>4.4375430137232428</c:v>
                </c:pt>
                <c:pt idx="101">
                  <c:v>4.4430916439970618</c:v>
                </c:pt>
                <c:pt idx="102">
                  <c:v>4.4462692183582142</c:v>
                </c:pt>
                <c:pt idx="103">
                  <c:v>4.457581351705743</c:v>
                </c:pt>
                <c:pt idx="104">
                  <c:v>4.4701593617823692</c:v>
                </c:pt>
                <c:pt idx="105">
                  <c:v>4.4819627096501966</c:v>
                </c:pt>
                <c:pt idx="106">
                  <c:v>4.4831741626471491</c:v>
                </c:pt>
                <c:pt idx="107">
                  <c:v>4.4857844010170265</c:v>
                </c:pt>
                <c:pt idx="108">
                  <c:v>4.4864806729588729</c:v>
                </c:pt>
                <c:pt idx="109">
                  <c:v>4.4922596612683554</c:v>
                </c:pt>
                <c:pt idx="110">
                  <c:v>4.493922680824844</c:v>
                </c:pt>
                <c:pt idx="111">
                  <c:v>4.49640964295501</c:v>
                </c:pt>
                <c:pt idx="112">
                  <c:v>4.5049262753513979</c:v>
                </c:pt>
                <c:pt idx="113">
                  <c:v>4.5088324517711342</c:v>
                </c:pt>
                <c:pt idx="114">
                  <c:v>4.5110986424624997</c:v>
                </c:pt>
                <c:pt idx="115">
                  <c:v>4.5113659792799776</c:v>
                </c:pt>
                <c:pt idx="116">
                  <c:v>4.5133454653031473</c:v>
                </c:pt>
                <c:pt idx="117">
                  <c:v>4.5162957439620541</c:v>
                </c:pt>
                <c:pt idx="118">
                  <c:v>4.519954661899936</c:v>
                </c:pt>
                <c:pt idx="119">
                  <c:v>4.5255150744335157</c:v>
                </c:pt>
                <c:pt idx="120">
                  <c:v>4.5304068132416937</c:v>
                </c:pt>
                <c:pt idx="121">
                  <c:v>4.535271391859454</c:v>
                </c:pt>
                <c:pt idx="122">
                  <c:v>4.5394451387506551</c:v>
                </c:pt>
                <c:pt idx="123">
                  <c:v>4.5410754087574068</c:v>
                </c:pt>
                <c:pt idx="124">
                  <c:v>4.544083496324018</c:v>
                </c:pt>
                <c:pt idx="125">
                  <c:v>4.547642414787</c:v>
                </c:pt>
                <c:pt idx="126">
                  <c:v>4.5477013760027454</c:v>
                </c:pt>
                <c:pt idx="127">
                  <c:v>4.5555198275484416</c:v>
                </c:pt>
                <c:pt idx="128">
                  <c:v>4.5570947932491688</c:v>
                </c:pt>
                <c:pt idx="129">
                  <c:v>4.558463854694951</c:v>
                </c:pt>
                <c:pt idx="130">
                  <c:v>4.559531605417229</c:v>
                </c:pt>
                <c:pt idx="131">
                  <c:v>4.5625653439529836</c:v>
                </c:pt>
                <c:pt idx="132">
                  <c:v>4.5626440893632365</c:v>
                </c:pt>
                <c:pt idx="133">
                  <c:v>4.5700849391357155</c:v>
                </c:pt>
                <c:pt idx="134">
                  <c:v>4.574019896452894</c:v>
                </c:pt>
                <c:pt idx="135">
                  <c:v>4.5745031246153891</c:v>
                </c:pt>
                <c:pt idx="136">
                  <c:v>4.5879469701753752</c:v>
                </c:pt>
                <c:pt idx="137">
                  <c:v>4.5899513670841996</c:v>
                </c:pt>
                <c:pt idx="138">
                  <c:v>4.5928785392332019</c:v>
                </c:pt>
                <c:pt idx="139">
                  <c:v>4.5999381193825357</c:v>
                </c:pt>
                <c:pt idx="140">
                  <c:v>4.6055245062877699</c:v>
                </c:pt>
                <c:pt idx="141">
                  <c:v>4.6093465477817013</c:v>
                </c:pt>
                <c:pt idx="142">
                  <c:v>4.6093892391105884</c:v>
                </c:pt>
                <c:pt idx="143">
                  <c:v>4.6095105424604963</c:v>
                </c:pt>
                <c:pt idx="144">
                  <c:v>4.6114585501818981</c:v>
                </c:pt>
                <c:pt idx="145">
                  <c:v>4.6132126686339019</c:v>
                </c:pt>
                <c:pt idx="146">
                  <c:v>4.6182883186342396</c:v>
                </c:pt>
                <c:pt idx="147">
                  <c:v>4.624563558714434</c:v>
                </c:pt>
                <c:pt idx="148">
                  <c:v>4.6247455295866358</c:v>
                </c:pt>
                <c:pt idx="149">
                  <c:v>4.6269181714554213</c:v>
                </c:pt>
                <c:pt idx="150">
                  <c:v>4.6269312351396037</c:v>
                </c:pt>
                <c:pt idx="151">
                  <c:v>4.6342698647745371</c:v>
                </c:pt>
                <c:pt idx="152">
                  <c:v>4.6352008551155643</c:v>
                </c:pt>
                <c:pt idx="153">
                  <c:v>4.6363430876986564</c:v>
                </c:pt>
                <c:pt idx="154">
                  <c:v>4.6369418419926749</c:v>
                </c:pt>
                <c:pt idx="155">
                  <c:v>4.6387928901743374</c:v>
                </c:pt>
                <c:pt idx="156">
                  <c:v>4.640290794800876</c:v>
                </c:pt>
                <c:pt idx="157">
                  <c:v>4.6404486192274126</c:v>
                </c:pt>
                <c:pt idx="158">
                  <c:v>4.6421971291771404</c:v>
                </c:pt>
                <c:pt idx="159">
                  <c:v>4.6449063452636885</c:v>
                </c:pt>
                <c:pt idx="160">
                  <c:v>4.6467863545498265</c:v>
                </c:pt>
                <c:pt idx="161">
                  <c:v>4.6474452854410826</c:v>
                </c:pt>
                <c:pt idx="162">
                  <c:v>4.6491576985801029</c:v>
                </c:pt>
                <c:pt idx="163">
                  <c:v>4.6594283854552749</c:v>
                </c:pt>
                <c:pt idx="164">
                  <c:v>4.6659107111251235</c:v>
                </c:pt>
                <c:pt idx="165">
                  <c:v>4.6723235369804579</c:v>
                </c:pt>
                <c:pt idx="166">
                  <c:v>4.6771514396759644</c:v>
                </c:pt>
                <c:pt idx="167">
                  <c:v>4.677406883632476</c:v>
                </c:pt>
                <c:pt idx="168">
                  <c:v>4.6825149130362274</c:v>
                </c:pt>
                <c:pt idx="169">
                  <c:v>4.685427713239374</c:v>
                </c:pt>
                <c:pt idx="170">
                  <c:v>4.6883107402343107</c:v>
                </c:pt>
                <c:pt idx="171">
                  <c:v>4.6901413826188785</c:v>
                </c:pt>
                <c:pt idx="172">
                  <c:v>4.6931029459421323</c:v>
                </c:pt>
                <c:pt idx="173">
                  <c:v>4.6955024126612432</c:v>
                </c:pt>
                <c:pt idx="174">
                  <c:v>4.6975929266229111</c:v>
                </c:pt>
                <c:pt idx="175">
                  <c:v>4.7016277752338178</c:v>
                </c:pt>
                <c:pt idx="176">
                  <c:v>4.7023246504127609</c:v>
                </c:pt>
                <c:pt idx="177">
                  <c:v>4.7050929630383047</c:v>
                </c:pt>
                <c:pt idx="178">
                  <c:v>4.7073905198641262</c:v>
                </c:pt>
                <c:pt idx="179">
                  <c:v>4.709075734111388</c:v>
                </c:pt>
                <c:pt idx="180">
                  <c:v>4.7095336959583793</c:v>
                </c:pt>
                <c:pt idx="181">
                  <c:v>4.7116376451819333</c:v>
                </c:pt>
                <c:pt idx="182">
                  <c:v>4.7129139457583102</c:v>
                </c:pt>
                <c:pt idx="183">
                  <c:v>4.7132638190523615</c:v>
                </c:pt>
                <c:pt idx="184">
                  <c:v>4.7138565986170118</c:v>
                </c:pt>
                <c:pt idx="185">
                  <c:v>4.7159608089673029</c:v>
                </c:pt>
                <c:pt idx="186">
                  <c:v>4.7258664895969229</c:v>
                </c:pt>
                <c:pt idx="187">
                  <c:v>4.7262882914726667</c:v>
                </c:pt>
                <c:pt idx="188">
                  <c:v>4.7279860852619553</c:v>
                </c:pt>
                <c:pt idx="189">
                  <c:v>4.7296914781343808</c:v>
                </c:pt>
                <c:pt idx="190">
                  <c:v>4.7304456905150118</c:v>
                </c:pt>
                <c:pt idx="191">
                  <c:v>4.7309508607652067</c:v>
                </c:pt>
                <c:pt idx="192">
                  <c:v>4.7326913132424195</c:v>
                </c:pt>
                <c:pt idx="193">
                  <c:v>4.7341476984408501</c:v>
                </c:pt>
                <c:pt idx="194">
                  <c:v>4.7414351275181881</c:v>
                </c:pt>
                <c:pt idx="195">
                  <c:v>4.7703798751400228</c:v>
                </c:pt>
                <c:pt idx="196">
                  <c:v>4.7722921844551536</c:v>
                </c:pt>
                <c:pt idx="197">
                  <c:v>4.7801683799198411</c:v>
                </c:pt>
                <c:pt idx="198">
                  <c:v>4.7899682587684014</c:v>
                </c:pt>
                <c:pt idx="199">
                  <c:v>4.7928600126357814</c:v>
                </c:pt>
                <c:pt idx="200">
                  <c:v>4.7990227985993048</c:v>
                </c:pt>
                <c:pt idx="201">
                  <c:v>4.7995678056326367</c:v>
                </c:pt>
                <c:pt idx="202">
                  <c:v>4.8041649219386171</c:v>
                </c:pt>
                <c:pt idx="203">
                  <c:v>4.8056813882767182</c:v>
                </c:pt>
                <c:pt idx="204">
                  <c:v>4.8062469545560926</c:v>
                </c:pt>
                <c:pt idx="205">
                  <c:v>4.8080446845508797</c:v>
                </c:pt>
                <c:pt idx="206">
                  <c:v>4.8113779463877959</c:v>
                </c:pt>
                <c:pt idx="207">
                  <c:v>4.8141258639006104</c:v>
                </c:pt>
                <c:pt idx="208">
                  <c:v>4.8186955900457251</c:v>
                </c:pt>
                <c:pt idx="209">
                  <c:v>4.8204291504636689</c:v>
                </c:pt>
                <c:pt idx="210">
                  <c:v>4.8248378999801487</c:v>
                </c:pt>
                <c:pt idx="211">
                  <c:v>4.8257566929339344</c:v>
                </c:pt>
                <c:pt idx="212">
                  <c:v>4.8265548744337305</c:v>
                </c:pt>
                <c:pt idx="213">
                  <c:v>4.8279698097683283</c:v>
                </c:pt>
                <c:pt idx="214">
                  <c:v>4.8330306227586428</c:v>
                </c:pt>
                <c:pt idx="215">
                  <c:v>4.8397466638320576</c:v>
                </c:pt>
                <c:pt idx="216">
                  <c:v>4.8406647278064323</c:v>
                </c:pt>
                <c:pt idx="217">
                  <c:v>4.8428306770563312</c:v>
                </c:pt>
                <c:pt idx="218">
                  <c:v>4.8459761970772073</c:v>
                </c:pt>
                <c:pt idx="219">
                  <c:v>4.8483667445580778</c:v>
                </c:pt>
                <c:pt idx="220">
                  <c:v>4.8514667098918531</c:v>
                </c:pt>
                <c:pt idx="221">
                  <c:v>4.8719891475127435</c:v>
                </c:pt>
                <c:pt idx="222">
                  <c:v>4.8745335357865818</c:v>
                </c:pt>
                <c:pt idx="223">
                  <c:v>4.8753556269556899</c:v>
                </c:pt>
                <c:pt idx="224">
                  <c:v>4.8765062293332964</c:v>
                </c:pt>
                <c:pt idx="225">
                  <c:v>4.8780581043957465</c:v>
                </c:pt>
                <c:pt idx="226">
                  <c:v>4.8829669730431533</c:v>
                </c:pt>
                <c:pt idx="227">
                  <c:v>4.8849785634835055</c:v>
                </c:pt>
                <c:pt idx="228">
                  <c:v>4.8908645716615409</c:v>
                </c:pt>
                <c:pt idx="229">
                  <c:v>4.8911816025422059</c:v>
                </c:pt>
                <c:pt idx="230">
                  <c:v>4.891372423624281</c:v>
                </c:pt>
                <c:pt idx="231">
                  <c:v>4.8954216971810638</c:v>
                </c:pt>
                <c:pt idx="232">
                  <c:v>4.9017734369493633</c:v>
                </c:pt>
                <c:pt idx="233">
                  <c:v>4.9042289008871123</c:v>
                </c:pt>
                <c:pt idx="234">
                  <c:v>4.9201985054603856</c:v>
                </c:pt>
                <c:pt idx="235">
                  <c:v>4.9203490375800305</c:v>
                </c:pt>
                <c:pt idx="236">
                  <c:v>4.9272047588359893</c:v>
                </c:pt>
                <c:pt idx="237">
                  <c:v>4.9275490073121357</c:v>
                </c:pt>
                <c:pt idx="238">
                  <c:v>4.9316113865168809</c:v>
                </c:pt>
                <c:pt idx="239">
                  <c:v>4.934414887544512</c:v>
                </c:pt>
                <c:pt idx="240">
                  <c:v>4.943579493188702</c:v>
                </c:pt>
                <c:pt idx="241">
                  <c:v>4.9444339137186155</c:v>
                </c:pt>
                <c:pt idx="242">
                  <c:v>4.9469174367092048</c:v>
                </c:pt>
                <c:pt idx="243">
                  <c:v>4.9494332485007568</c:v>
                </c:pt>
                <c:pt idx="244">
                  <c:v>4.9548754854450978</c:v>
                </c:pt>
                <c:pt idx="245">
                  <c:v>4.9555549621788737</c:v>
                </c:pt>
                <c:pt idx="246">
                  <c:v>4.9637187563098601</c:v>
                </c:pt>
                <c:pt idx="247">
                  <c:v>4.9638762090627342</c:v>
                </c:pt>
                <c:pt idx="248">
                  <c:v>4.9650153165909785</c:v>
                </c:pt>
                <c:pt idx="249">
                  <c:v>4.9657091194038232</c:v>
                </c:pt>
                <c:pt idx="250">
                  <c:v>4.9686542707724888</c:v>
                </c:pt>
                <c:pt idx="251">
                  <c:v>4.9691111065270119</c:v>
                </c:pt>
                <c:pt idx="252">
                  <c:v>4.9702152891630123</c:v>
                </c:pt>
                <c:pt idx="253">
                  <c:v>4.9726219509093399</c:v>
                </c:pt>
                <c:pt idx="254">
                  <c:v>4.9731275480870671</c:v>
                </c:pt>
                <c:pt idx="255">
                  <c:v>4.9768458229173627</c:v>
                </c:pt>
                <c:pt idx="256">
                  <c:v>4.9840988526654426</c:v>
                </c:pt>
                <c:pt idx="257">
                  <c:v>4.9843084705222616</c:v>
                </c:pt>
                <c:pt idx="258">
                  <c:v>4.9860251365489141</c:v>
                </c:pt>
                <c:pt idx="259">
                  <c:v>4.9935845431500629</c:v>
                </c:pt>
                <c:pt idx="260">
                  <c:v>4.9949782484966203</c:v>
                </c:pt>
                <c:pt idx="261">
                  <c:v>5.000358726533376</c:v>
                </c:pt>
                <c:pt idx="262">
                  <c:v>5.0021712330678598</c:v>
                </c:pt>
                <c:pt idx="263">
                  <c:v>5.0083334501743479</c:v>
                </c:pt>
                <c:pt idx="264">
                  <c:v>5.0098115194704063</c:v>
                </c:pt>
                <c:pt idx="265">
                  <c:v>5.0105059232571216</c:v>
                </c:pt>
                <c:pt idx="266">
                  <c:v>5.0110742092129028</c:v>
                </c:pt>
                <c:pt idx="267">
                  <c:v>5.0111941339874981</c:v>
                </c:pt>
                <c:pt idx="268">
                  <c:v>5.0119407253264097</c:v>
                </c:pt>
                <c:pt idx="269">
                  <c:v>5.0126842159771847</c:v>
                </c:pt>
                <c:pt idx="270">
                  <c:v>5.0130883699020021</c:v>
                </c:pt>
                <c:pt idx="271">
                  <c:v>5.0201582275700458</c:v>
                </c:pt>
                <c:pt idx="272">
                  <c:v>5.0245490416252592</c:v>
                </c:pt>
                <c:pt idx="273">
                  <c:v>5.0416885334072745</c:v>
                </c:pt>
                <c:pt idx="274">
                  <c:v>5.0441257723116646</c:v>
                </c:pt>
                <c:pt idx="275">
                  <c:v>5.0486703040525747</c:v>
                </c:pt>
                <c:pt idx="276">
                  <c:v>5.0507992008612916</c:v>
                </c:pt>
                <c:pt idx="277">
                  <c:v>5.0523321612179544</c:v>
                </c:pt>
                <c:pt idx="278">
                  <c:v>5.0606612673043596</c:v>
                </c:pt>
                <c:pt idx="279">
                  <c:v>5.0689216272190443</c:v>
                </c:pt>
                <c:pt idx="280">
                  <c:v>5.0713234075236295</c:v>
                </c:pt>
                <c:pt idx="281">
                  <c:v>5.073749436818968</c:v>
                </c:pt>
                <c:pt idx="282">
                  <c:v>5.0771170427250212</c:v>
                </c:pt>
                <c:pt idx="283">
                  <c:v>5.080776222123248</c:v>
                </c:pt>
                <c:pt idx="284">
                  <c:v>5.0821604825628182</c:v>
                </c:pt>
                <c:pt idx="285">
                  <c:v>5.0852160101663149</c:v>
                </c:pt>
                <c:pt idx="286">
                  <c:v>5.0857413570059578</c:v>
                </c:pt>
                <c:pt idx="287">
                  <c:v>5.0960205479552059</c:v>
                </c:pt>
                <c:pt idx="288">
                  <c:v>5.0985530262864813</c:v>
                </c:pt>
                <c:pt idx="289">
                  <c:v>5.1045612483325442</c:v>
                </c:pt>
                <c:pt idx="290">
                  <c:v>5.1147655509712058</c:v>
                </c:pt>
                <c:pt idx="291">
                  <c:v>5.1154516143565587</c:v>
                </c:pt>
                <c:pt idx="292">
                  <c:v>5.1162845063157549</c:v>
                </c:pt>
                <c:pt idx="293">
                  <c:v>5.1215624183471702</c:v>
                </c:pt>
                <c:pt idx="294">
                  <c:v>5.1402451968305654</c:v>
                </c:pt>
                <c:pt idx="295">
                  <c:v>5.1412057312098858</c:v>
                </c:pt>
                <c:pt idx="296">
                  <c:v>5.1472242183610462</c:v>
                </c:pt>
                <c:pt idx="297">
                  <c:v>5.149595943814373</c:v>
                </c:pt>
                <c:pt idx="298">
                  <c:v>5.1529538473907444</c:v>
                </c:pt>
                <c:pt idx="299">
                  <c:v>5.1648504865922105</c:v>
                </c:pt>
                <c:pt idx="300">
                  <c:v>5.1696241164011711</c:v>
                </c:pt>
                <c:pt idx="301">
                  <c:v>5.1788249495146728</c:v>
                </c:pt>
                <c:pt idx="302">
                  <c:v>5.1832473303264983</c:v>
                </c:pt>
                <c:pt idx="303">
                  <c:v>5.1836724779703074</c:v>
                </c:pt>
                <c:pt idx="304">
                  <c:v>5.1851625313266156</c:v>
                </c:pt>
                <c:pt idx="305">
                  <c:v>5.1852670573076978</c:v>
                </c:pt>
                <c:pt idx="306">
                  <c:v>5.1931116131747528</c:v>
                </c:pt>
                <c:pt idx="307">
                  <c:v>5.2024929785433924</c:v>
                </c:pt>
                <c:pt idx="308">
                  <c:v>5.2174512150479257</c:v>
                </c:pt>
                <c:pt idx="309">
                  <c:v>5.2285491334219305</c:v>
                </c:pt>
                <c:pt idx="310">
                  <c:v>5.2380495534908516</c:v>
                </c:pt>
                <c:pt idx="311">
                  <c:v>5.2418558239994466</c:v>
                </c:pt>
                <c:pt idx="312">
                  <c:v>5.2448407281869729</c:v>
                </c:pt>
                <c:pt idx="313">
                  <c:v>5.2469581149674784</c:v>
                </c:pt>
                <c:pt idx="314">
                  <c:v>5.2508899567917231</c:v>
                </c:pt>
                <c:pt idx="315">
                  <c:v>5.2544496791153747</c:v>
                </c:pt>
                <c:pt idx="316">
                  <c:v>5.2740982678087684</c:v>
                </c:pt>
                <c:pt idx="317">
                  <c:v>5.277773103646541</c:v>
                </c:pt>
                <c:pt idx="318">
                  <c:v>5.2781161390374951</c:v>
                </c:pt>
                <c:pt idx="319">
                  <c:v>5.2952756880109195</c:v>
                </c:pt>
                <c:pt idx="320">
                  <c:v>5.296998042292433</c:v>
                </c:pt>
                <c:pt idx="321">
                  <c:v>5.3216086838035981</c:v>
                </c:pt>
                <c:pt idx="322">
                  <c:v>5.3600051530952637</c:v>
                </c:pt>
                <c:pt idx="323">
                  <c:v>5.3640939509437899</c:v>
                </c:pt>
                <c:pt idx="324">
                  <c:v>5.3697056726898538</c:v>
                </c:pt>
                <c:pt idx="325">
                  <c:v>5.3972047268163452</c:v>
                </c:pt>
                <c:pt idx="326">
                  <c:v>5.440827136231416</c:v>
                </c:pt>
                <c:pt idx="327">
                  <c:v>5.4496806776776276</c:v>
                </c:pt>
                <c:pt idx="328">
                  <c:v>5.4540050054530731</c:v>
                </c:pt>
                <c:pt idx="329">
                  <c:v>5.4721813538618225</c:v>
                </c:pt>
                <c:pt idx="330">
                  <c:v>5.5266659745054065</c:v>
                </c:pt>
                <c:pt idx="331">
                  <c:v>5.6354633790633759</c:v>
                </c:pt>
                <c:pt idx="332">
                  <c:v>5.6408911516492575</c:v>
                </c:pt>
                <c:pt idx="333">
                  <c:v>5.6541454179529875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046720"/>
        <c:axId val="422139008"/>
      </c:scatterChart>
      <c:valAx>
        <c:axId val="42204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Normal Score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139008"/>
        <c:crosses val="autoZero"/>
        <c:crossBetween val="midCat"/>
      </c:valAx>
      <c:valAx>
        <c:axId val="422139008"/>
        <c:scaling>
          <c:orientation val="minMax"/>
        </c:scaling>
        <c:delete val="0"/>
        <c:axPos val="l"/>
        <c:majorGridlines/>
        <c:title>
          <c:tx>
            <c:strRef>
              <c:f>PlotsLog!$G$14</c:f>
              <c:strCache>
                <c:ptCount val="1"/>
                <c:pt idx="0">
                  <c:v>Ordered Log10(Household Income)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046720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Empirical CDF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PlotsLog!$G$14</c:f>
              <c:strCache>
                <c:ptCount val="1"/>
                <c:pt idx="0">
                  <c:v>Ordered Log10(Household Income)</c:v>
                </c:pt>
              </c:strCache>
            </c:strRef>
          </c:tx>
          <c:xVal>
            <c:numRef>
              <c:f>PlotsLog!$G$15:$G$32000</c:f>
              <c:numCache>
                <c:formatCode>General</c:formatCode>
                <c:ptCount val="31986"/>
                <c:pt idx="0">
                  <c:v>1.4303432907532476</c:v>
                </c:pt>
                <c:pt idx="1">
                  <c:v>2.5459640763497173</c:v>
                </c:pt>
                <c:pt idx="2">
                  <c:v>2.867486933051135</c:v>
                </c:pt>
                <c:pt idx="3">
                  <c:v>2.9925111822117656</c:v>
                </c:pt>
                <c:pt idx="4">
                  <c:v>3.0043582822519928</c:v>
                </c:pt>
                <c:pt idx="5">
                  <c:v>3.0342809360398988</c:v>
                </c:pt>
                <c:pt idx="6">
                  <c:v>3.0540006917184805</c:v>
                </c:pt>
                <c:pt idx="7">
                  <c:v>3.2137571405260417</c:v>
                </c:pt>
                <c:pt idx="8">
                  <c:v>3.2729252668212685</c:v>
                </c:pt>
                <c:pt idx="9">
                  <c:v>3.3181959593793731</c:v>
                </c:pt>
                <c:pt idx="10">
                  <c:v>3.3216549989463333</c:v>
                </c:pt>
                <c:pt idx="11">
                  <c:v>3.3922598748434365</c:v>
                </c:pt>
                <c:pt idx="12">
                  <c:v>3.433752471079476</c:v>
                </c:pt>
                <c:pt idx="13">
                  <c:v>3.5982569743087987</c:v>
                </c:pt>
                <c:pt idx="14">
                  <c:v>3.6104593008036505</c:v>
                </c:pt>
                <c:pt idx="15">
                  <c:v>3.7419474301889264</c:v>
                </c:pt>
                <c:pt idx="16">
                  <c:v>3.7641159673949067</c:v>
                </c:pt>
                <c:pt idx="17">
                  <c:v>3.7709417050242959</c:v>
                </c:pt>
                <c:pt idx="18">
                  <c:v>3.8499090252276504</c:v>
                </c:pt>
                <c:pt idx="19">
                  <c:v>3.8594609306915122</c:v>
                </c:pt>
                <c:pt idx="20">
                  <c:v>3.85970294634601</c:v>
                </c:pt>
                <c:pt idx="21">
                  <c:v>3.9069429460776708</c:v>
                </c:pt>
                <c:pt idx="22">
                  <c:v>3.9200151808029902</c:v>
                </c:pt>
                <c:pt idx="23">
                  <c:v>3.9323563830296484</c:v>
                </c:pt>
                <c:pt idx="24">
                  <c:v>3.9420466393843343</c:v>
                </c:pt>
                <c:pt idx="25">
                  <c:v>3.9504155817507471</c:v>
                </c:pt>
                <c:pt idx="26">
                  <c:v>3.9637101897791509</c:v>
                </c:pt>
                <c:pt idx="27">
                  <c:v>3.9755893641533304</c:v>
                </c:pt>
                <c:pt idx="28">
                  <c:v>4.0011884248403184</c:v>
                </c:pt>
                <c:pt idx="29">
                  <c:v>4.0470053665747114</c:v>
                </c:pt>
                <c:pt idx="30">
                  <c:v>4.0501522306769022</c:v>
                </c:pt>
                <c:pt idx="31">
                  <c:v>4.0522640648839179</c:v>
                </c:pt>
                <c:pt idx="32">
                  <c:v>4.0572285925250222</c:v>
                </c:pt>
                <c:pt idx="33">
                  <c:v>4.0660944673378046</c:v>
                </c:pt>
                <c:pt idx="34">
                  <c:v>4.0693508061379591</c:v>
                </c:pt>
                <c:pt idx="35">
                  <c:v>4.0727944988314055</c:v>
                </c:pt>
                <c:pt idx="36">
                  <c:v>4.0768000698666693</c:v>
                </c:pt>
                <c:pt idx="37">
                  <c:v>4.078544017516573</c:v>
                </c:pt>
                <c:pt idx="38">
                  <c:v>4.0875410848311038</c:v>
                </c:pt>
                <c:pt idx="39">
                  <c:v>4.0934005682878389</c:v>
                </c:pt>
                <c:pt idx="40">
                  <c:v>4.0956290300233462</c:v>
                </c:pt>
                <c:pt idx="41">
                  <c:v>4.1082048825074322</c:v>
                </c:pt>
                <c:pt idx="42">
                  <c:v>4.1125764381147487</c:v>
                </c:pt>
                <c:pt idx="43">
                  <c:v>4.1411067263223567</c:v>
                </c:pt>
                <c:pt idx="44">
                  <c:v>4.1451166771224379</c:v>
                </c:pt>
                <c:pt idx="45">
                  <c:v>4.1483856562840877</c:v>
                </c:pt>
                <c:pt idx="46">
                  <c:v>4.1512906934686429</c:v>
                </c:pt>
                <c:pt idx="47">
                  <c:v>4.1722564256260002</c:v>
                </c:pt>
                <c:pt idx="48">
                  <c:v>4.177308656489279</c:v>
                </c:pt>
                <c:pt idx="49">
                  <c:v>4.1823751069334811</c:v>
                </c:pt>
                <c:pt idx="50">
                  <c:v>4.183547618152895</c:v>
                </c:pt>
                <c:pt idx="51">
                  <c:v>4.1949048119564267</c:v>
                </c:pt>
                <c:pt idx="52">
                  <c:v>4.1955171620375733</c:v>
                </c:pt>
                <c:pt idx="53">
                  <c:v>4.1999066146435338</c:v>
                </c:pt>
                <c:pt idx="54">
                  <c:v>4.2007267266376589</c:v>
                </c:pt>
                <c:pt idx="55">
                  <c:v>4.2120815551773454</c:v>
                </c:pt>
                <c:pt idx="56">
                  <c:v>4.2191809728491076</c:v>
                </c:pt>
                <c:pt idx="57">
                  <c:v>4.2298040143573292</c:v>
                </c:pt>
                <c:pt idx="58">
                  <c:v>4.2303890092081229</c:v>
                </c:pt>
                <c:pt idx="59">
                  <c:v>4.233652947113197</c:v>
                </c:pt>
                <c:pt idx="60">
                  <c:v>4.2393226033509741</c:v>
                </c:pt>
                <c:pt idx="61">
                  <c:v>4.2584453427286899</c:v>
                </c:pt>
                <c:pt idx="62">
                  <c:v>4.2677602840098992</c:v>
                </c:pt>
                <c:pt idx="63">
                  <c:v>4.2721832528590609</c:v>
                </c:pt>
                <c:pt idx="64">
                  <c:v>4.276984546655128</c:v>
                </c:pt>
                <c:pt idx="65">
                  <c:v>4.2778693152858382</c:v>
                </c:pt>
                <c:pt idx="66">
                  <c:v>4.278796578452158</c:v>
                </c:pt>
                <c:pt idx="67">
                  <c:v>4.2792479520472266</c:v>
                </c:pt>
                <c:pt idx="68">
                  <c:v>4.2832223445023239</c:v>
                </c:pt>
                <c:pt idx="69">
                  <c:v>4.3017894055703003</c:v>
                </c:pt>
                <c:pt idx="70">
                  <c:v>4.3022407442443074</c:v>
                </c:pt>
                <c:pt idx="71">
                  <c:v>4.3070121159326495</c:v>
                </c:pt>
                <c:pt idx="72">
                  <c:v>4.3112596516960222</c:v>
                </c:pt>
                <c:pt idx="73">
                  <c:v>4.3184032655404039</c:v>
                </c:pt>
                <c:pt idx="74">
                  <c:v>4.3187361802522304</c:v>
                </c:pt>
                <c:pt idx="75">
                  <c:v>4.3197904620010599</c:v>
                </c:pt>
                <c:pt idx="76">
                  <c:v>4.3201514096077638</c:v>
                </c:pt>
                <c:pt idx="77">
                  <c:v>4.3244529829742957</c:v>
                </c:pt>
                <c:pt idx="78">
                  <c:v>4.3434270612898773</c:v>
                </c:pt>
                <c:pt idx="79">
                  <c:v>4.3519333683234871</c:v>
                </c:pt>
                <c:pt idx="80">
                  <c:v>4.3528512200789997</c:v>
                </c:pt>
                <c:pt idx="81">
                  <c:v>4.3529955739677879</c:v>
                </c:pt>
                <c:pt idx="82">
                  <c:v>4.3576444722657408</c:v>
                </c:pt>
                <c:pt idx="83">
                  <c:v>4.3689898262382227</c:v>
                </c:pt>
                <c:pt idx="84">
                  <c:v>4.3697694984543594</c:v>
                </c:pt>
                <c:pt idx="85">
                  <c:v>4.3705915621889373</c:v>
                </c:pt>
                <c:pt idx="86">
                  <c:v>4.3729011619617308</c:v>
                </c:pt>
                <c:pt idx="87">
                  <c:v>4.3819009657427701</c:v>
                </c:pt>
                <c:pt idx="88">
                  <c:v>4.3862084293839176</c:v>
                </c:pt>
                <c:pt idx="89">
                  <c:v>4.3939817201978775</c:v>
                </c:pt>
                <c:pt idx="90">
                  <c:v>4.3941062759333986</c:v>
                </c:pt>
                <c:pt idx="91">
                  <c:v>4.394143806789824</c:v>
                </c:pt>
                <c:pt idx="92">
                  <c:v>4.3965340752375335</c:v>
                </c:pt>
                <c:pt idx="93">
                  <c:v>4.3991151290313875</c:v>
                </c:pt>
                <c:pt idx="94">
                  <c:v>4.4160693239421818</c:v>
                </c:pt>
                <c:pt idx="95">
                  <c:v>4.416501173318002</c:v>
                </c:pt>
                <c:pt idx="96">
                  <c:v>4.4199868277643288</c:v>
                </c:pt>
                <c:pt idx="97">
                  <c:v>4.4280803636834314</c:v>
                </c:pt>
                <c:pt idx="98">
                  <c:v>4.4308903711316621</c:v>
                </c:pt>
                <c:pt idx="99">
                  <c:v>4.4340701643829803</c:v>
                </c:pt>
                <c:pt idx="100">
                  <c:v>4.4375430137232428</c:v>
                </c:pt>
                <c:pt idx="101">
                  <c:v>4.4430916439970618</c:v>
                </c:pt>
                <c:pt idx="102">
                  <c:v>4.4462692183582142</c:v>
                </c:pt>
                <c:pt idx="103">
                  <c:v>4.457581351705743</c:v>
                </c:pt>
                <c:pt idx="104">
                  <c:v>4.4701593617823692</c:v>
                </c:pt>
                <c:pt idx="105">
                  <c:v>4.4819627096501966</c:v>
                </c:pt>
                <c:pt idx="106">
                  <c:v>4.4831741626471491</c:v>
                </c:pt>
                <c:pt idx="107">
                  <c:v>4.4857844010170265</c:v>
                </c:pt>
                <c:pt idx="108">
                  <c:v>4.4864806729588729</c:v>
                </c:pt>
                <c:pt idx="109">
                  <c:v>4.4922596612683554</c:v>
                </c:pt>
                <c:pt idx="110">
                  <c:v>4.493922680824844</c:v>
                </c:pt>
                <c:pt idx="111">
                  <c:v>4.49640964295501</c:v>
                </c:pt>
                <c:pt idx="112">
                  <c:v>4.5049262753513979</c:v>
                </c:pt>
                <c:pt idx="113">
                  <c:v>4.5088324517711342</c:v>
                </c:pt>
                <c:pt idx="114">
                  <c:v>4.5110986424624997</c:v>
                </c:pt>
                <c:pt idx="115">
                  <c:v>4.5113659792799776</c:v>
                </c:pt>
                <c:pt idx="116">
                  <c:v>4.5133454653031473</c:v>
                </c:pt>
                <c:pt idx="117">
                  <c:v>4.5162957439620541</c:v>
                </c:pt>
                <c:pt idx="118">
                  <c:v>4.519954661899936</c:v>
                </c:pt>
                <c:pt idx="119">
                  <c:v>4.5255150744335157</c:v>
                </c:pt>
                <c:pt idx="120">
                  <c:v>4.5304068132416937</c:v>
                </c:pt>
                <c:pt idx="121">
                  <c:v>4.535271391859454</c:v>
                </c:pt>
                <c:pt idx="122">
                  <c:v>4.5394451387506551</c:v>
                </c:pt>
                <c:pt idx="123">
                  <c:v>4.5410754087574068</c:v>
                </c:pt>
                <c:pt idx="124">
                  <c:v>4.544083496324018</c:v>
                </c:pt>
                <c:pt idx="125">
                  <c:v>4.547642414787</c:v>
                </c:pt>
                <c:pt idx="126">
                  <c:v>4.5477013760027454</c:v>
                </c:pt>
                <c:pt idx="127">
                  <c:v>4.5555198275484416</c:v>
                </c:pt>
                <c:pt idx="128">
                  <c:v>4.5570947932491688</c:v>
                </c:pt>
                <c:pt idx="129">
                  <c:v>4.558463854694951</c:v>
                </c:pt>
                <c:pt idx="130">
                  <c:v>4.559531605417229</c:v>
                </c:pt>
                <c:pt idx="131">
                  <c:v>4.5625653439529836</c:v>
                </c:pt>
                <c:pt idx="132">
                  <c:v>4.5626440893632365</c:v>
                </c:pt>
                <c:pt idx="133">
                  <c:v>4.5700849391357155</c:v>
                </c:pt>
                <c:pt idx="134">
                  <c:v>4.574019896452894</c:v>
                </c:pt>
                <c:pt idx="135">
                  <c:v>4.5745031246153891</c:v>
                </c:pt>
                <c:pt idx="136">
                  <c:v>4.5879469701753752</c:v>
                </c:pt>
                <c:pt idx="137">
                  <c:v>4.5899513670841996</c:v>
                </c:pt>
                <c:pt idx="138">
                  <c:v>4.5928785392332019</c:v>
                </c:pt>
                <c:pt idx="139">
                  <c:v>4.5999381193825357</c:v>
                </c:pt>
                <c:pt idx="140">
                  <c:v>4.6055245062877699</c:v>
                </c:pt>
                <c:pt idx="141">
                  <c:v>4.6093465477817013</c:v>
                </c:pt>
                <c:pt idx="142">
                  <c:v>4.6093892391105884</c:v>
                </c:pt>
                <c:pt idx="143">
                  <c:v>4.6095105424604963</c:v>
                </c:pt>
                <c:pt idx="144">
                  <c:v>4.6114585501818981</c:v>
                </c:pt>
                <c:pt idx="145">
                  <c:v>4.6132126686339019</c:v>
                </c:pt>
                <c:pt idx="146">
                  <c:v>4.6182883186342396</c:v>
                </c:pt>
                <c:pt idx="147">
                  <c:v>4.624563558714434</c:v>
                </c:pt>
                <c:pt idx="148">
                  <c:v>4.6247455295866358</c:v>
                </c:pt>
                <c:pt idx="149">
                  <c:v>4.6269181714554213</c:v>
                </c:pt>
                <c:pt idx="150">
                  <c:v>4.6269312351396037</c:v>
                </c:pt>
                <c:pt idx="151">
                  <c:v>4.6342698647745371</c:v>
                </c:pt>
                <c:pt idx="152">
                  <c:v>4.6352008551155643</c:v>
                </c:pt>
                <c:pt idx="153">
                  <c:v>4.6363430876986564</c:v>
                </c:pt>
                <c:pt idx="154">
                  <c:v>4.6369418419926749</c:v>
                </c:pt>
                <c:pt idx="155">
                  <c:v>4.6387928901743374</c:v>
                </c:pt>
                <c:pt idx="156">
                  <c:v>4.640290794800876</c:v>
                </c:pt>
                <c:pt idx="157">
                  <c:v>4.6404486192274126</c:v>
                </c:pt>
                <c:pt idx="158">
                  <c:v>4.6421971291771404</c:v>
                </c:pt>
                <c:pt idx="159">
                  <c:v>4.6449063452636885</c:v>
                </c:pt>
                <c:pt idx="160">
                  <c:v>4.6467863545498265</c:v>
                </c:pt>
                <c:pt idx="161">
                  <c:v>4.6474452854410826</c:v>
                </c:pt>
                <c:pt idx="162">
                  <c:v>4.6491576985801029</c:v>
                </c:pt>
                <c:pt idx="163">
                  <c:v>4.6594283854552749</c:v>
                </c:pt>
                <c:pt idx="164">
                  <c:v>4.6659107111251235</c:v>
                </c:pt>
                <c:pt idx="165">
                  <c:v>4.6723235369804579</c:v>
                </c:pt>
                <c:pt idx="166">
                  <c:v>4.6771514396759644</c:v>
                </c:pt>
                <c:pt idx="167">
                  <c:v>4.677406883632476</c:v>
                </c:pt>
                <c:pt idx="168">
                  <c:v>4.6825149130362274</c:v>
                </c:pt>
                <c:pt idx="169">
                  <c:v>4.685427713239374</c:v>
                </c:pt>
                <c:pt idx="170">
                  <c:v>4.6883107402343107</c:v>
                </c:pt>
                <c:pt idx="171">
                  <c:v>4.6901413826188785</c:v>
                </c:pt>
                <c:pt idx="172">
                  <c:v>4.6931029459421323</c:v>
                </c:pt>
                <c:pt idx="173">
                  <c:v>4.6955024126612432</c:v>
                </c:pt>
                <c:pt idx="174">
                  <c:v>4.6975929266229111</c:v>
                </c:pt>
                <c:pt idx="175">
                  <c:v>4.7016277752338178</c:v>
                </c:pt>
                <c:pt idx="176">
                  <c:v>4.7023246504127609</c:v>
                </c:pt>
                <c:pt idx="177">
                  <c:v>4.7050929630383047</c:v>
                </c:pt>
                <c:pt idx="178">
                  <c:v>4.7073905198641262</c:v>
                </c:pt>
                <c:pt idx="179">
                  <c:v>4.709075734111388</c:v>
                </c:pt>
                <c:pt idx="180">
                  <c:v>4.7095336959583793</c:v>
                </c:pt>
                <c:pt idx="181">
                  <c:v>4.7116376451819333</c:v>
                </c:pt>
                <c:pt idx="182">
                  <c:v>4.7129139457583102</c:v>
                </c:pt>
                <c:pt idx="183">
                  <c:v>4.7132638190523615</c:v>
                </c:pt>
                <c:pt idx="184">
                  <c:v>4.7138565986170118</c:v>
                </c:pt>
                <c:pt idx="185">
                  <c:v>4.7159608089673029</c:v>
                </c:pt>
                <c:pt idx="186">
                  <c:v>4.7258664895969229</c:v>
                </c:pt>
                <c:pt idx="187">
                  <c:v>4.7262882914726667</c:v>
                </c:pt>
                <c:pt idx="188">
                  <c:v>4.7279860852619553</c:v>
                </c:pt>
                <c:pt idx="189">
                  <c:v>4.7296914781343808</c:v>
                </c:pt>
                <c:pt idx="190">
                  <c:v>4.7304456905150118</c:v>
                </c:pt>
                <c:pt idx="191">
                  <c:v>4.7309508607652067</c:v>
                </c:pt>
                <c:pt idx="192">
                  <c:v>4.7326913132424195</c:v>
                </c:pt>
                <c:pt idx="193">
                  <c:v>4.7341476984408501</c:v>
                </c:pt>
                <c:pt idx="194">
                  <c:v>4.7414351275181881</c:v>
                </c:pt>
                <c:pt idx="195">
                  <c:v>4.7703798751400228</c:v>
                </c:pt>
                <c:pt idx="196">
                  <c:v>4.7722921844551536</c:v>
                </c:pt>
                <c:pt idx="197">
                  <c:v>4.7801683799198411</c:v>
                </c:pt>
                <c:pt idx="198">
                  <c:v>4.7899682587684014</c:v>
                </c:pt>
                <c:pt idx="199">
                  <c:v>4.7928600126357814</c:v>
                </c:pt>
                <c:pt idx="200">
                  <c:v>4.7990227985993048</c:v>
                </c:pt>
                <c:pt idx="201">
                  <c:v>4.7995678056326367</c:v>
                </c:pt>
                <c:pt idx="202">
                  <c:v>4.8041649219386171</c:v>
                </c:pt>
                <c:pt idx="203">
                  <c:v>4.8056813882767182</c:v>
                </c:pt>
                <c:pt idx="204">
                  <c:v>4.8062469545560926</c:v>
                </c:pt>
                <c:pt idx="205">
                  <c:v>4.8080446845508797</c:v>
                </c:pt>
                <c:pt idx="206">
                  <c:v>4.8113779463877959</c:v>
                </c:pt>
                <c:pt idx="207">
                  <c:v>4.8141258639006104</c:v>
                </c:pt>
                <c:pt idx="208">
                  <c:v>4.8186955900457251</c:v>
                </c:pt>
                <c:pt idx="209">
                  <c:v>4.8204291504636689</c:v>
                </c:pt>
                <c:pt idx="210">
                  <c:v>4.8248378999801487</c:v>
                </c:pt>
                <c:pt idx="211">
                  <c:v>4.8257566929339344</c:v>
                </c:pt>
                <c:pt idx="212">
                  <c:v>4.8265548744337305</c:v>
                </c:pt>
                <c:pt idx="213">
                  <c:v>4.8279698097683283</c:v>
                </c:pt>
                <c:pt idx="214">
                  <c:v>4.8330306227586428</c:v>
                </c:pt>
                <c:pt idx="215">
                  <c:v>4.8397466638320576</c:v>
                </c:pt>
                <c:pt idx="216">
                  <c:v>4.8406647278064323</c:v>
                </c:pt>
                <c:pt idx="217">
                  <c:v>4.8428306770563312</c:v>
                </c:pt>
                <c:pt idx="218">
                  <c:v>4.8459761970772073</c:v>
                </c:pt>
                <c:pt idx="219">
                  <c:v>4.8483667445580778</c:v>
                </c:pt>
                <c:pt idx="220">
                  <c:v>4.8514667098918531</c:v>
                </c:pt>
                <c:pt idx="221">
                  <c:v>4.8719891475127435</c:v>
                </c:pt>
                <c:pt idx="222">
                  <c:v>4.8745335357865818</c:v>
                </c:pt>
                <c:pt idx="223">
                  <c:v>4.8753556269556899</c:v>
                </c:pt>
                <c:pt idx="224">
                  <c:v>4.8765062293332964</c:v>
                </c:pt>
                <c:pt idx="225">
                  <c:v>4.8780581043957465</c:v>
                </c:pt>
                <c:pt idx="226">
                  <c:v>4.8829669730431533</c:v>
                </c:pt>
                <c:pt idx="227">
                  <c:v>4.8849785634835055</c:v>
                </c:pt>
                <c:pt idx="228">
                  <c:v>4.8908645716615409</c:v>
                </c:pt>
                <c:pt idx="229">
                  <c:v>4.8911816025422059</c:v>
                </c:pt>
                <c:pt idx="230">
                  <c:v>4.891372423624281</c:v>
                </c:pt>
                <c:pt idx="231">
                  <c:v>4.8954216971810638</c:v>
                </c:pt>
                <c:pt idx="232">
                  <c:v>4.9017734369493633</c:v>
                </c:pt>
                <c:pt idx="233">
                  <c:v>4.9042289008871123</c:v>
                </c:pt>
                <c:pt idx="234">
                  <c:v>4.9201985054603856</c:v>
                </c:pt>
                <c:pt idx="235">
                  <c:v>4.9203490375800305</c:v>
                </c:pt>
                <c:pt idx="236">
                  <c:v>4.9272047588359893</c:v>
                </c:pt>
                <c:pt idx="237">
                  <c:v>4.9275490073121357</c:v>
                </c:pt>
                <c:pt idx="238">
                  <c:v>4.9316113865168809</c:v>
                </c:pt>
                <c:pt idx="239">
                  <c:v>4.934414887544512</c:v>
                </c:pt>
                <c:pt idx="240">
                  <c:v>4.943579493188702</c:v>
                </c:pt>
                <c:pt idx="241">
                  <c:v>4.9444339137186155</c:v>
                </c:pt>
                <c:pt idx="242">
                  <c:v>4.9469174367092048</c:v>
                </c:pt>
                <c:pt idx="243">
                  <c:v>4.9494332485007568</c:v>
                </c:pt>
                <c:pt idx="244">
                  <c:v>4.9548754854450978</c:v>
                </c:pt>
                <c:pt idx="245">
                  <c:v>4.9555549621788737</c:v>
                </c:pt>
                <c:pt idx="246">
                  <c:v>4.9637187563098601</c:v>
                </c:pt>
                <c:pt idx="247">
                  <c:v>4.9638762090627342</c:v>
                </c:pt>
                <c:pt idx="248">
                  <c:v>4.9650153165909785</c:v>
                </c:pt>
                <c:pt idx="249">
                  <c:v>4.9657091194038232</c:v>
                </c:pt>
                <c:pt idx="250">
                  <c:v>4.9686542707724888</c:v>
                </c:pt>
                <c:pt idx="251">
                  <c:v>4.9691111065270119</c:v>
                </c:pt>
                <c:pt idx="252">
                  <c:v>4.9702152891630123</c:v>
                </c:pt>
                <c:pt idx="253">
                  <c:v>4.9726219509093399</c:v>
                </c:pt>
                <c:pt idx="254">
                  <c:v>4.9731275480870671</c:v>
                </c:pt>
                <c:pt idx="255">
                  <c:v>4.9768458229173627</c:v>
                </c:pt>
                <c:pt idx="256">
                  <c:v>4.9840988526654426</c:v>
                </c:pt>
                <c:pt idx="257">
                  <c:v>4.9843084705222616</c:v>
                </c:pt>
                <c:pt idx="258">
                  <c:v>4.9860251365489141</c:v>
                </c:pt>
                <c:pt idx="259">
                  <c:v>4.9935845431500629</c:v>
                </c:pt>
                <c:pt idx="260">
                  <c:v>4.9949782484966203</c:v>
                </c:pt>
                <c:pt idx="261">
                  <c:v>5.000358726533376</c:v>
                </c:pt>
                <c:pt idx="262">
                  <c:v>5.0021712330678598</c:v>
                </c:pt>
                <c:pt idx="263">
                  <c:v>5.0083334501743479</c:v>
                </c:pt>
                <c:pt idx="264">
                  <c:v>5.0098115194704063</c:v>
                </c:pt>
                <c:pt idx="265">
                  <c:v>5.0105059232571216</c:v>
                </c:pt>
                <c:pt idx="266">
                  <c:v>5.0110742092129028</c:v>
                </c:pt>
                <c:pt idx="267">
                  <c:v>5.0111941339874981</c:v>
                </c:pt>
                <c:pt idx="268">
                  <c:v>5.0119407253264097</c:v>
                </c:pt>
                <c:pt idx="269">
                  <c:v>5.0126842159771847</c:v>
                </c:pt>
                <c:pt idx="270">
                  <c:v>5.0130883699020021</c:v>
                </c:pt>
                <c:pt idx="271">
                  <c:v>5.0201582275700458</c:v>
                </c:pt>
                <c:pt idx="272">
                  <c:v>5.0245490416252592</c:v>
                </c:pt>
                <c:pt idx="273">
                  <c:v>5.0416885334072745</c:v>
                </c:pt>
                <c:pt idx="274">
                  <c:v>5.0441257723116646</c:v>
                </c:pt>
                <c:pt idx="275">
                  <c:v>5.0486703040525747</c:v>
                </c:pt>
                <c:pt idx="276">
                  <c:v>5.0507992008612916</c:v>
                </c:pt>
                <c:pt idx="277">
                  <c:v>5.0523321612179544</c:v>
                </c:pt>
                <c:pt idx="278">
                  <c:v>5.0606612673043596</c:v>
                </c:pt>
                <c:pt idx="279">
                  <c:v>5.0689216272190443</c:v>
                </c:pt>
                <c:pt idx="280">
                  <c:v>5.0713234075236295</c:v>
                </c:pt>
                <c:pt idx="281">
                  <c:v>5.073749436818968</c:v>
                </c:pt>
                <c:pt idx="282">
                  <c:v>5.0771170427250212</c:v>
                </c:pt>
                <c:pt idx="283">
                  <c:v>5.080776222123248</c:v>
                </c:pt>
                <c:pt idx="284">
                  <c:v>5.0821604825628182</c:v>
                </c:pt>
                <c:pt idx="285">
                  <c:v>5.0852160101663149</c:v>
                </c:pt>
                <c:pt idx="286">
                  <c:v>5.0857413570059578</c:v>
                </c:pt>
                <c:pt idx="287">
                  <c:v>5.0960205479552059</c:v>
                </c:pt>
                <c:pt idx="288">
                  <c:v>5.0985530262864813</c:v>
                </c:pt>
                <c:pt idx="289">
                  <c:v>5.1045612483325442</c:v>
                </c:pt>
                <c:pt idx="290">
                  <c:v>5.1147655509712058</c:v>
                </c:pt>
                <c:pt idx="291">
                  <c:v>5.1154516143565587</c:v>
                </c:pt>
                <c:pt idx="292">
                  <c:v>5.1162845063157549</c:v>
                </c:pt>
                <c:pt idx="293">
                  <c:v>5.1215624183471702</c:v>
                </c:pt>
                <c:pt idx="294">
                  <c:v>5.1402451968305654</c:v>
                </c:pt>
                <c:pt idx="295">
                  <c:v>5.1412057312098858</c:v>
                </c:pt>
                <c:pt idx="296">
                  <c:v>5.1472242183610462</c:v>
                </c:pt>
                <c:pt idx="297">
                  <c:v>5.149595943814373</c:v>
                </c:pt>
                <c:pt idx="298">
                  <c:v>5.1529538473907444</c:v>
                </c:pt>
                <c:pt idx="299">
                  <c:v>5.1648504865922105</c:v>
                </c:pt>
                <c:pt idx="300">
                  <c:v>5.1696241164011711</c:v>
                </c:pt>
                <c:pt idx="301">
                  <c:v>5.1788249495146728</c:v>
                </c:pt>
                <c:pt idx="302">
                  <c:v>5.1832473303264983</c:v>
                </c:pt>
                <c:pt idx="303">
                  <c:v>5.1836724779703074</c:v>
                </c:pt>
                <c:pt idx="304">
                  <c:v>5.1851625313266156</c:v>
                </c:pt>
                <c:pt idx="305">
                  <c:v>5.1852670573076978</c:v>
                </c:pt>
                <c:pt idx="306">
                  <c:v>5.1931116131747528</c:v>
                </c:pt>
                <c:pt idx="307">
                  <c:v>5.2024929785433924</c:v>
                </c:pt>
                <c:pt idx="308">
                  <c:v>5.2174512150479257</c:v>
                </c:pt>
                <c:pt idx="309">
                  <c:v>5.2285491334219305</c:v>
                </c:pt>
                <c:pt idx="310">
                  <c:v>5.2380495534908516</c:v>
                </c:pt>
                <c:pt idx="311">
                  <c:v>5.2418558239994466</c:v>
                </c:pt>
                <c:pt idx="312">
                  <c:v>5.2448407281869729</c:v>
                </c:pt>
                <c:pt idx="313">
                  <c:v>5.2469581149674784</c:v>
                </c:pt>
                <c:pt idx="314">
                  <c:v>5.2508899567917231</c:v>
                </c:pt>
                <c:pt idx="315">
                  <c:v>5.2544496791153747</c:v>
                </c:pt>
                <c:pt idx="316">
                  <c:v>5.2740982678087684</c:v>
                </c:pt>
                <c:pt idx="317">
                  <c:v>5.277773103646541</c:v>
                </c:pt>
                <c:pt idx="318">
                  <c:v>5.2781161390374951</c:v>
                </c:pt>
                <c:pt idx="319">
                  <c:v>5.2952756880109195</c:v>
                </c:pt>
                <c:pt idx="320">
                  <c:v>5.296998042292433</c:v>
                </c:pt>
                <c:pt idx="321">
                  <c:v>5.3216086838035981</c:v>
                </c:pt>
                <c:pt idx="322">
                  <c:v>5.3600051530952637</c:v>
                </c:pt>
                <c:pt idx="323">
                  <c:v>5.3640939509437899</c:v>
                </c:pt>
                <c:pt idx="324">
                  <c:v>5.3697056726898538</c:v>
                </c:pt>
                <c:pt idx="325">
                  <c:v>5.3972047268163452</c:v>
                </c:pt>
                <c:pt idx="326">
                  <c:v>5.440827136231416</c:v>
                </c:pt>
                <c:pt idx="327">
                  <c:v>5.4496806776776276</c:v>
                </c:pt>
                <c:pt idx="328">
                  <c:v>5.4540050054530731</c:v>
                </c:pt>
                <c:pt idx="329">
                  <c:v>5.4721813538618225</c:v>
                </c:pt>
                <c:pt idx="330">
                  <c:v>5.5266659745054065</c:v>
                </c:pt>
                <c:pt idx="331">
                  <c:v>5.6354633790633759</c:v>
                </c:pt>
                <c:pt idx="332">
                  <c:v>5.6408911516492575</c:v>
                </c:pt>
                <c:pt idx="333">
                  <c:v>5.6541454179529875</c:v>
                </c:pt>
              </c:numCache>
            </c:numRef>
          </c:xVal>
          <c:yVal>
            <c:numRef>
              <c:f>PlotsLog!$D$15:$D$32000</c:f>
              <c:numCache>
                <c:formatCode>General</c:formatCode>
                <c:ptCount val="31986"/>
                <c:pt idx="0">
                  <c:v>1.4970059880239522E-3</c:v>
                </c:pt>
                <c:pt idx="1">
                  <c:v>4.4910179640718561E-3</c:v>
                </c:pt>
                <c:pt idx="2">
                  <c:v>7.4850299401197605E-3</c:v>
                </c:pt>
                <c:pt idx="3">
                  <c:v>1.0479041916167664E-2</c:v>
                </c:pt>
                <c:pt idx="4">
                  <c:v>1.3473053892215569E-2</c:v>
                </c:pt>
                <c:pt idx="5">
                  <c:v>1.6467065868263474E-2</c:v>
                </c:pt>
                <c:pt idx="6">
                  <c:v>1.9461077844311378E-2</c:v>
                </c:pt>
                <c:pt idx="7">
                  <c:v>2.2455089820359281E-2</c:v>
                </c:pt>
                <c:pt idx="8">
                  <c:v>2.5449101796407185E-2</c:v>
                </c:pt>
                <c:pt idx="9">
                  <c:v>2.8443113772455089E-2</c:v>
                </c:pt>
                <c:pt idx="10">
                  <c:v>3.1437125748502992E-2</c:v>
                </c:pt>
                <c:pt idx="11">
                  <c:v>3.4431137724550899E-2</c:v>
                </c:pt>
                <c:pt idx="12">
                  <c:v>3.7425149700598799E-2</c:v>
                </c:pt>
                <c:pt idx="13">
                  <c:v>4.0419161676646706E-2</c:v>
                </c:pt>
                <c:pt idx="14">
                  <c:v>4.3413173652694613E-2</c:v>
                </c:pt>
                <c:pt idx="15">
                  <c:v>4.6407185628742513E-2</c:v>
                </c:pt>
                <c:pt idx="16">
                  <c:v>4.940119760479042E-2</c:v>
                </c:pt>
                <c:pt idx="17">
                  <c:v>5.239520958083832E-2</c:v>
                </c:pt>
                <c:pt idx="18">
                  <c:v>5.5389221556886227E-2</c:v>
                </c:pt>
                <c:pt idx="19">
                  <c:v>5.8383233532934134E-2</c:v>
                </c:pt>
                <c:pt idx="20">
                  <c:v>6.1377245508982034E-2</c:v>
                </c:pt>
                <c:pt idx="21">
                  <c:v>6.4371257485029934E-2</c:v>
                </c:pt>
                <c:pt idx="22">
                  <c:v>6.7365269461077848E-2</c:v>
                </c:pt>
                <c:pt idx="23">
                  <c:v>7.0359281437125748E-2</c:v>
                </c:pt>
                <c:pt idx="24">
                  <c:v>7.3353293413173648E-2</c:v>
                </c:pt>
                <c:pt idx="25">
                  <c:v>7.6347305389221562E-2</c:v>
                </c:pt>
                <c:pt idx="26">
                  <c:v>7.9341317365269462E-2</c:v>
                </c:pt>
                <c:pt idx="27">
                  <c:v>8.2335329341317362E-2</c:v>
                </c:pt>
                <c:pt idx="28">
                  <c:v>8.5329341317365276E-2</c:v>
                </c:pt>
                <c:pt idx="29">
                  <c:v>8.8323353293413176E-2</c:v>
                </c:pt>
                <c:pt idx="30">
                  <c:v>9.1317365269461076E-2</c:v>
                </c:pt>
                <c:pt idx="31">
                  <c:v>9.4311377245508976E-2</c:v>
                </c:pt>
                <c:pt idx="32">
                  <c:v>9.730538922155689E-2</c:v>
                </c:pt>
                <c:pt idx="33">
                  <c:v>0.10029940119760479</c:v>
                </c:pt>
                <c:pt idx="34">
                  <c:v>0.10329341317365269</c:v>
                </c:pt>
                <c:pt idx="35">
                  <c:v>0.1062874251497006</c:v>
                </c:pt>
                <c:pt idx="36">
                  <c:v>0.1092814371257485</c:v>
                </c:pt>
                <c:pt idx="37">
                  <c:v>0.1122754491017964</c:v>
                </c:pt>
                <c:pt idx="38">
                  <c:v>0.11526946107784432</c:v>
                </c:pt>
                <c:pt idx="39">
                  <c:v>0.11826347305389222</c:v>
                </c:pt>
                <c:pt idx="40">
                  <c:v>0.12125748502994012</c:v>
                </c:pt>
                <c:pt idx="41">
                  <c:v>0.12425149700598802</c:v>
                </c:pt>
                <c:pt idx="42">
                  <c:v>0.12724550898203593</c:v>
                </c:pt>
                <c:pt idx="43">
                  <c:v>0.13023952095808383</c:v>
                </c:pt>
                <c:pt idx="44">
                  <c:v>0.13323353293413173</c:v>
                </c:pt>
                <c:pt idx="45">
                  <c:v>0.13622754491017963</c:v>
                </c:pt>
                <c:pt idx="46">
                  <c:v>0.13922155688622753</c:v>
                </c:pt>
                <c:pt idx="47">
                  <c:v>0.14221556886227546</c:v>
                </c:pt>
                <c:pt idx="48">
                  <c:v>0.14520958083832336</c:v>
                </c:pt>
                <c:pt idx="49">
                  <c:v>0.14820359281437126</c:v>
                </c:pt>
                <c:pt idx="50">
                  <c:v>0.15119760479041916</c:v>
                </c:pt>
                <c:pt idx="51">
                  <c:v>0.15419161676646706</c:v>
                </c:pt>
                <c:pt idx="52">
                  <c:v>0.15718562874251496</c:v>
                </c:pt>
                <c:pt idx="53">
                  <c:v>0.16017964071856289</c:v>
                </c:pt>
                <c:pt idx="54">
                  <c:v>0.16317365269461079</c:v>
                </c:pt>
                <c:pt idx="55">
                  <c:v>0.16616766467065869</c:v>
                </c:pt>
                <c:pt idx="56">
                  <c:v>0.16916167664670659</c:v>
                </c:pt>
                <c:pt idx="57">
                  <c:v>0.17215568862275449</c:v>
                </c:pt>
                <c:pt idx="58">
                  <c:v>0.17514970059880239</c:v>
                </c:pt>
                <c:pt idx="59">
                  <c:v>0.17814371257485029</c:v>
                </c:pt>
                <c:pt idx="60">
                  <c:v>0.18113772455089822</c:v>
                </c:pt>
                <c:pt idx="61">
                  <c:v>0.18413173652694612</c:v>
                </c:pt>
                <c:pt idx="62">
                  <c:v>0.18712574850299402</c:v>
                </c:pt>
                <c:pt idx="63">
                  <c:v>0.19011976047904192</c:v>
                </c:pt>
                <c:pt idx="64">
                  <c:v>0.19311377245508982</c:v>
                </c:pt>
                <c:pt idx="65">
                  <c:v>0.19610778443113772</c:v>
                </c:pt>
                <c:pt idx="66">
                  <c:v>0.19910179640718562</c:v>
                </c:pt>
                <c:pt idx="67">
                  <c:v>0.20209580838323354</c:v>
                </c:pt>
                <c:pt idx="68">
                  <c:v>0.20508982035928144</c:v>
                </c:pt>
                <c:pt idx="69">
                  <c:v>0.20808383233532934</c:v>
                </c:pt>
                <c:pt idx="70">
                  <c:v>0.21107784431137724</c:v>
                </c:pt>
                <c:pt idx="71">
                  <c:v>0.21407185628742514</c:v>
                </c:pt>
                <c:pt idx="72">
                  <c:v>0.21706586826347304</c:v>
                </c:pt>
                <c:pt idx="73">
                  <c:v>0.22005988023952097</c:v>
                </c:pt>
                <c:pt idx="74">
                  <c:v>0.22305389221556887</c:v>
                </c:pt>
                <c:pt idx="75">
                  <c:v>0.22604790419161677</c:v>
                </c:pt>
                <c:pt idx="76">
                  <c:v>0.22904191616766467</c:v>
                </c:pt>
                <c:pt idx="77">
                  <c:v>0.23203592814371257</c:v>
                </c:pt>
                <c:pt idx="78">
                  <c:v>0.23502994011976047</c:v>
                </c:pt>
                <c:pt idx="79">
                  <c:v>0.23802395209580837</c:v>
                </c:pt>
                <c:pt idx="80">
                  <c:v>0.2410179640718563</c:v>
                </c:pt>
                <c:pt idx="81">
                  <c:v>0.2440119760479042</c:v>
                </c:pt>
                <c:pt idx="82">
                  <c:v>0.2470059880239521</c:v>
                </c:pt>
                <c:pt idx="83">
                  <c:v>0.25</c:v>
                </c:pt>
                <c:pt idx="84">
                  <c:v>0.25299401197604793</c:v>
                </c:pt>
                <c:pt idx="85">
                  <c:v>0.2559880239520958</c:v>
                </c:pt>
                <c:pt idx="86">
                  <c:v>0.25898203592814373</c:v>
                </c:pt>
                <c:pt idx="87">
                  <c:v>0.2619760479041916</c:v>
                </c:pt>
                <c:pt idx="88">
                  <c:v>0.26497005988023953</c:v>
                </c:pt>
                <c:pt idx="89">
                  <c:v>0.2679640718562874</c:v>
                </c:pt>
                <c:pt idx="90">
                  <c:v>0.27095808383233533</c:v>
                </c:pt>
                <c:pt idx="91">
                  <c:v>0.27395209580838326</c:v>
                </c:pt>
                <c:pt idx="92">
                  <c:v>0.27694610778443113</c:v>
                </c:pt>
                <c:pt idx="93">
                  <c:v>0.27994011976047906</c:v>
                </c:pt>
                <c:pt idx="94">
                  <c:v>0.28293413173652693</c:v>
                </c:pt>
                <c:pt idx="95">
                  <c:v>0.28592814371257486</c:v>
                </c:pt>
                <c:pt idx="96">
                  <c:v>0.28892215568862273</c:v>
                </c:pt>
                <c:pt idx="97">
                  <c:v>0.29191616766467066</c:v>
                </c:pt>
                <c:pt idx="98">
                  <c:v>0.29491017964071858</c:v>
                </c:pt>
                <c:pt idx="99">
                  <c:v>0.29790419161676646</c:v>
                </c:pt>
                <c:pt idx="100">
                  <c:v>0.30089820359281438</c:v>
                </c:pt>
                <c:pt idx="101">
                  <c:v>0.30389221556886226</c:v>
                </c:pt>
                <c:pt idx="102">
                  <c:v>0.30688622754491018</c:v>
                </c:pt>
                <c:pt idx="103">
                  <c:v>0.30988023952095806</c:v>
                </c:pt>
                <c:pt idx="104">
                  <c:v>0.31287425149700598</c:v>
                </c:pt>
                <c:pt idx="105">
                  <c:v>0.31586826347305391</c:v>
                </c:pt>
                <c:pt idx="106">
                  <c:v>0.31886227544910178</c:v>
                </c:pt>
                <c:pt idx="107">
                  <c:v>0.32185628742514971</c:v>
                </c:pt>
                <c:pt idx="108">
                  <c:v>0.32485029940119758</c:v>
                </c:pt>
                <c:pt idx="109">
                  <c:v>0.32784431137724551</c:v>
                </c:pt>
                <c:pt idx="110">
                  <c:v>0.33083832335329344</c:v>
                </c:pt>
                <c:pt idx="111">
                  <c:v>0.33383233532934131</c:v>
                </c:pt>
                <c:pt idx="112">
                  <c:v>0.33682634730538924</c:v>
                </c:pt>
                <c:pt idx="113">
                  <c:v>0.33982035928143711</c:v>
                </c:pt>
                <c:pt idx="114">
                  <c:v>0.34281437125748504</c:v>
                </c:pt>
                <c:pt idx="115">
                  <c:v>0.34580838323353291</c:v>
                </c:pt>
                <c:pt idx="116">
                  <c:v>0.34880239520958084</c:v>
                </c:pt>
                <c:pt idx="117">
                  <c:v>0.35179640718562877</c:v>
                </c:pt>
                <c:pt idx="118">
                  <c:v>0.35479041916167664</c:v>
                </c:pt>
                <c:pt idx="119">
                  <c:v>0.35778443113772457</c:v>
                </c:pt>
                <c:pt idx="120">
                  <c:v>0.36077844311377244</c:v>
                </c:pt>
                <c:pt idx="121">
                  <c:v>0.36377245508982037</c:v>
                </c:pt>
                <c:pt idx="122">
                  <c:v>0.36676646706586824</c:v>
                </c:pt>
                <c:pt idx="123">
                  <c:v>0.36976047904191617</c:v>
                </c:pt>
                <c:pt idx="124">
                  <c:v>0.3727544910179641</c:v>
                </c:pt>
                <c:pt idx="125">
                  <c:v>0.37574850299401197</c:v>
                </c:pt>
                <c:pt idx="126">
                  <c:v>0.3787425149700599</c:v>
                </c:pt>
                <c:pt idx="127">
                  <c:v>0.38173652694610777</c:v>
                </c:pt>
                <c:pt idx="128">
                  <c:v>0.3847305389221557</c:v>
                </c:pt>
                <c:pt idx="129">
                  <c:v>0.38772455089820357</c:v>
                </c:pt>
                <c:pt idx="130">
                  <c:v>0.3907185628742515</c:v>
                </c:pt>
                <c:pt idx="131">
                  <c:v>0.39371257485029942</c:v>
                </c:pt>
                <c:pt idx="132">
                  <c:v>0.3967065868263473</c:v>
                </c:pt>
                <c:pt idx="133">
                  <c:v>0.39970059880239522</c:v>
                </c:pt>
                <c:pt idx="134">
                  <c:v>0.4026946107784431</c:v>
                </c:pt>
                <c:pt idx="135">
                  <c:v>0.40568862275449102</c:v>
                </c:pt>
                <c:pt idx="136">
                  <c:v>0.4086826347305389</c:v>
                </c:pt>
                <c:pt idx="137">
                  <c:v>0.41167664670658682</c:v>
                </c:pt>
                <c:pt idx="138">
                  <c:v>0.41467065868263475</c:v>
                </c:pt>
                <c:pt idx="139">
                  <c:v>0.41766467065868262</c:v>
                </c:pt>
                <c:pt idx="140">
                  <c:v>0.42065868263473055</c:v>
                </c:pt>
                <c:pt idx="141">
                  <c:v>0.42365269461077842</c:v>
                </c:pt>
                <c:pt idx="142">
                  <c:v>0.42664670658682635</c:v>
                </c:pt>
                <c:pt idx="143">
                  <c:v>0.42964071856287422</c:v>
                </c:pt>
                <c:pt idx="144">
                  <c:v>0.43263473053892215</c:v>
                </c:pt>
                <c:pt idx="145">
                  <c:v>0.43562874251497008</c:v>
                </c:pt>
                <c:pt idx="146">
                  <c:v>0.43862275449101795</c:v>
                </c:pt>
                <c:pt idx="147">
                  <c:v>0.44161676646706588</c:v>
                </c:pt>
                <c:pt idx="148">
                  <c:v>0.44461077844311375</c:v>
                </c:pt>
                <c:pt idx="149">
                  <c:v>0.44760479041916168</c:v>
                </c:pt>
                <c:pt idx="150">
                  <c:v>0.45059880239520961</c:v>
                </c:pt>
                <c:pt idx="151">
                  <c:v>0.45359281437125748</c:v>
                </c:pt>
                <c:pt idx="152">
                  <c:v>0.45658682634730541</c:v>
                </c:pt>
                <c:pt idx="153">
                  <c:v>0.45958083832335328</c:v>
                </c:pt>
                <c:pt idx="154">
                  <c:v>0.46257485029940121</c:v>
                </c:pt>
                <c:pt idx="155">
                  <c:v>0.46556886227544908</c:v>
                </c:pt>
                <c:pt idx="156">
                  <c:v>0.46856287425149701</c:v>
                </c:pt>
                <c:pt idx="157">
                  <c:v>0.47155688622754494</c:v>
                </c:pt>
                <c:pt idx="158">
                  <c:v>0.47455089820359281</c:v>
                </c:pt>
                <c:pt idx="159">
                  <c:v>0.47754491017964074</c:v>
                </c:pt>
                <c:pt idx="160">
                  <c:v>0.48053892215568861</c:v>
                </c:pt>
                <c:pt idx="161">
                  <c:v>0.48353293413173654</c:v>
                </c:pt>
                <c:pt idx="162">
                  <c:v>0.48652694610778441</c:v>
                </c:pt>
                <c:pt idx="163">
                  <c:v>0.48952095808383234</c:v>
                </c:pt>
                <c:pt idx="164">
                  <c:v>0.49251497005988026</c:v>
                </c:pt>
                <c:pt idx="165">
                  <c:v>0.49550898203592814</c:v>
                </c:pt>
                <c:pt idx="166">
                  <c:v>0.49850299401197606</c:v>
                </c:pt>
                <c:pt idx="167">
                  <c:v>0.50149700598802394</c:v>
                </c:pt>
                <c:pt idx="168">
                  <c:v>0.50449101796407181</c:v>
                </c:pt>
                <c:pt idx="169">
                  <c:v>0.50748502994011979</c:v>
                </c:pt>
                <c:pt idx="170">
                  <c:v>0.51047904191616766</c:v>
                </c:pt>
                <c:pt idx="171">
                  <c:v>0.51347305389221554</c:v>
                </c:pt>
                <c:pt idx="172">
                  <c:v>0.51646706586826352</c:v>
                </c:pt>
                <c:pt idx="173">
                  <c:v>0.51946107784431139</c:v>
                </c:pt>
                <c:pt idx="174">
                  <c:v>0.52245508982035926</c:v>
                </c:pt>
                <c:pt idx="175">
                  <c:v>0.52544910179640714</c:v>
                </c:pt>
                <c:pt idx="176">
                  <c:v>0.52844311377245512</c:v>
                </c:pt>
                <c:pt idx="177">
                  <c:v>0.53143712574850299</c:v>
                </c:pt>
                <c:pt idx="178">
                  <c:v>0.53443113772455086</c:v>
                </c:pt>
                <c:pt idx="179">
                  <c:v>0.53742514970059885</c:v>
                </c:pt>
                <c:pt idx="180">
                  <c:v>0.54041916167664672</c:v>
                </c:pt>
                <c:pt idx="181">
                  <c:v>0.54341317365269459</c:v>
                </c:pt>
                <c:pt idx="182">
                  <c:v>0.54640718562874246</c:v>
                </c:pt>
                <c:pt idx="183">
                  <c:v>0.54940119760479045</c:v>
                </c:pt>
                <c:pt idx="184">
                  <c:v>0.55239520958083832</c:v>
                </c:pt>
                <c:pt idx="185">
                  <c:v>0.55538922155688619</c:v>
                </c:pt>
                <c:pt idx="186">
                  <c:v>0.55838323353293418</c:v>
                </c:pt>
                <c:pt idx="187">
                  <c:v>0.56137724550898205</c:v>
                </c:pt>
                <c:pt idx="188">
                  <c:v>0.56437125748502992</c:v>
                </c:pt>
                <c:pt idx="189">
                  <c:v>0.56736526946107779</c:v>
                </c:pt>
                <c:pt idx="190">
                  <c:v>0.57035928143712578</c:v>
                </c:pt>
                <c:pt idx="191">
                  <c:v>0.57335329341317365</c:v>
                </c:pt>
                <c:pt idx="192">
                  <c:v>0.57634730538922152</c:v>
                </c:pt>
                <c:pt idx="193">
                  <c:v>0.5793413173652695</c:v>
                </c:pt>
                <c:pt idx="194">
                  <c:v>0.58233532934131738</c:v>
                </c:pt>
                <c:pt idx="195">
                  <c:v>0.58532934131736525</c:v>
                </c:pt>
                <c:pt idx="196">
                  <c:v>0.58832335329341312</c:v>
                </c:pt>
                <c:pt idx="197">
                  <c:v>0.5913173652694611</c:v>
                </c:pt>
                <c:pt idx="198">
                  <c:v>0.59431137724550898</c:v>
                </c:pt>
                <c:pt idx="199">
                  <c:v>0.59730538922155685</c:v>
                </c:pt>
                <c:pt idx="200">
                  <c:v>0.60029940119760483</c:v>
                </c:pt>
                <c:pt idx="201">
                  <c:v>0.6032934131736527</c:v>
                </c:pt>
                <c:pt idx="202">
                  <c:v>0.60628742514970058</c:v>
                </c:pt>
                <c:pt idx="203">
                  <c:v>0.60928143712574845</c:v>
                </c:pt>
                <c:pt idx="204">
                  <c:v>0.61227544910179643</c:v>
                </c:pt>
                <c:pt idx="205">
                  <c:v>0.6152694610778443</c:v>
                </c:pt>
                <c:pt idx="206">
                  <c:v>0.61826347305389218</c:v>
                </c:pt>
                <c:pt idx="207">
                  <c:v>0.62125748502994016</c:v>
                </c:pt>
                <c:pt idx="208">
                  <c:v>0.62425149700598803</c:v>
                </c:pt>
                <c:pt idx="209">
                  <c:v>0.6272455089820359</c:v>
                </c:pt>
                <c:pt idx="210">
                  <c:v>0.63023952095808389</c:v>
                </c:pt>
                <c:pt idx="211">
                  <c:v>0.63323353293413176</c:v>
                </c:pt>
                <c:pt idx="212">
                  <c:v>0.63622754491017963</c:v>
                </c:pt>
                <c:pt idx="213">
                  <c:v>0.6392215568862275</c:v>
                </c:pt>
                <c:pt idx="214">
                  <c:v>0.64221556886227549</c:v>
                </c:pt>
                <c:pt idx="215">
                  <c:v>0.64520958083832336</c:v>
                </c:pt>
                <c:pt idx="216">
                  <c:v>0.64820359281437123</c:v>
                </c:pt>
                <c:pt idx="217">
                  <c:v>0.65119760479041922</c:v>
                </c:pt>
                <c:pt idx="218">
                  <c:v>0.65419161676646709</c:v>
                </c:pt>
                <c:pt idx="219">
                  <c:v>0.65718562874251496</c:v>
                </c:pt>
                <c:pt idx="220">
                  <c:v>0.66017964071856283</c:v>
                </c:pt>
                <c:pt idx="221">
                  <c:v>0.66317365269461082</c:v>
                </c:pt>
                <c:pt idx="222">
                  <c:v>0.66616766467065869</c:v>
                </c:pt>
                <c:pt idx="223">
                  <c:v>0.66916167664670656</c:v>
                </c:pt>
                <c:pt idx="224">
                  <c:v>0.67215568862275454</c:v>
                </c:pt>
                <c:pt idx="225">
                  <c:v>0.67514970059880242</c:v>
                </c:pt>
                <c:pt idx="226">
                  <c:v>0.67814371257485029</c:v>
                </c:pt>
                <c:pt idx="227">
                  <c:v>0.68113772455089816</c:v>
                </c:pt>
                <c:pt idx="228">
                  <c:v>0.68413173652694614</c:v>
                </c:pt>
                <c:pt idx="229">
                  <c:v>0.68712574850299402</c:v>
                </c:pt>
                <c:pt idx="230">
                  <c:v>0.69011976047904189</c:v>
                </c:pt>
                <c:pt idx="231">
                  <c:v>0.69311377245508987</c:v>
                </c:pt>
                <c:pt idx="232">
                  <c:v>0.69610778443113774</c:v>
                </c:pt>
                <c:pt idx="233">
                  <c:v>0.69910179640718562</c:v>
                </c:pt>
                <c:pt idx="234">
                  <c:v>0.70209580838323349</c:v>
                </c:pt>
                <c:pt idx="235">
                  <c:v>0.70508982035928147</c:v>
                </c:pt>
                <c:pt idx="236">
                  <c:v>0.70808383233532934</c:v>
                </c:pt>
                <c:pt idx="237">
                  <c:v>0.71107784431137722</c:v>
                </c:pt>
                <c:pt idx="238">
                  <c:v>0.7140718562874252</c:v>
                </c:pt>
                <c:pt idx="239">
                  <c:v>0.71706586826347307</c:v>
                </c:pt>
                <c:pt idx="240">
                  <c:v>0.72005988023952094</c:v>
                </c:pt>
                <c:pt idx="241">
                  <c:v>0.72305389221556882</c:v>
                </c:pt>
                <c:pt idx="242">
                  <c:v>0.7260479041916168</c:v>
                </c:pt>
                <c:pt idx="243">
                  <c:v>0.72904191616766467</c:v>
                </c:pt>
                <c:pt idx="244">
                  <c:v>0.73203592814371254</c:v>
                </c:pt>
                <c:pt idx="245">
                  <c:v>0.73502994011976053</c:v>
                </c:pt>
                <c:pt idx="246">
                  <c:v>0.7380239520958084</c:v>
                </c:pt>
                <c:pt idx="247">
                  <c:v>0.74101796407185627</c:v>
                </c:pt>
                <c:pt idx="248">
                  <c:v>0.74401197604790414</c:v>
                </c:pt>
                <c:pt idx="249">
                  <c:v>0.74700598802395213</c:v>
                </c:pt>
                <c:pt idx="250">
                  <c:v>0.75</c:v>
                </c:pt>
                <c:pt idx="251">
                  <c:v>0.75299401197604787</c:v>
                </c:pt>
                <c:pt idx="252">
                  <c:v>0.75598802395209586</c:v>
                </c:pt>
                <c:pt idx="253">
                  <c:v>0.75898203592814373</c:v>
                </c:pt>
                <c:pt idx="254">
                  <c:v>0.7619760479041916</c:v>
                </c:pt>
                <c:pt idx="255">
                  <c:v>0.76497005988023947</c:v>
                </c:pt>
                <c:pt idx="256">
                  <c:v>0.76796407185628746</c:v>
                </c:pt>
                <c:pt idx="257">
                  <c:v>0.77095808383233533</c:v>
                </c:pt>
                <c:pt idx="258">
                  <c:v>0.7739520958083832</c:v>
                </c:pt>
                <c:pt idx="259">
                  <c:v>0.77694610778443118</c:v>
                </c:pt>
                <c:pt idx="260">
                  <c:v>0.77994011976047906</c:v>
                </c:pt>
                <c:pt idx="261">
                  <c:v>0.78293413173652693</c:v>
                </c:pt>
                <c:pt idx="262">
                  <c:v>0.7859281437125748</c:v>
                </c:pt>
                <c:pt idx="263">
                  <c:v>0.78892215568862278</c:v>
                </c:pt>
                <c:pt idx="264">
                  <c:v>0.79191616766467066</c:v>
                </c:pt>
                <c:pt idx="265">
                  <c:v>0.79491017964071853</c:v>
                </c:pt>
                <c:pt idx="266">
                  <c:v>0.79790419161676651</c:v>
                </c:pt>
                <c:pt idx="267">
                  <c:v>0.80089820359281438</c:v>
                </c:pt>
                <c:pt idx="268">
                  <c:v>0.80389221556886226</c:v>
                </c:pt>
                <c:pt idx="269">
                  <c:v>0.80688622754491013</c:v>
                </c:pt>
                <c:pt idx="270">
                  <c:v>0.80988023952095811</c:v>
                </c:pt>
                <c:pt idx="271">
                  <c:v>0.81287425149700598</c:v>
                </c:pt>
                <c:pt idx="272">
                  <c:v>0.81586826347305386</c:v>
                </c:pt>
                <c:pt idx="273">
                  <c:v>0.81886227544910184</c:v>
                </c:pt>
                <c:pt idx="274">
                  <c:v>0.82185628742514971</c:v>
                </c:pt>
                <c:pt idx="275">
                  <c:v>0.82485029940119758</c:v>
                </c:pt>
                <c:pt idx="276">
                  <c:v>0.82784431137724546</c:v>
                </c:pt>
                <c:pt idx="277">
                  <c:v>0.83083832335329344</c:v>
                </c:pt>
                <c:pt idx="278">
                  <c:v>0.83383233532934131</c:v>
                </c:pt>
                <c:pt idx="279">
                  <c:v>0.83682634730538918</c:v>
                </c:pt>
                <c:pt idx="280">
                  <c:v>0.83982035928143717</c:v>
                </c:pt>
                <c:pt idx="281">
                  <c:v>0.84281437125748504</c:v>
                </c:pt>
                <c:pt idx="282">
                  <c:v>0.84580838323353291</c:v>
                </c:pt>
                <c:pt idx="283">
                  <c:v>0.84880239520958078</c:v>
                </c:pt>
                <c:pt idx="284">
                  <c:v>0.85179640718562877</c:v>
                </c:pt>
                <c:pt idx="285">
                  <c:v>0.85479041916167664</c:v>
                </c:pt>
                <c:pt idx="286">
                  <c:v>0.85778443113772451</c:v>
                </c:pt>
                <c:pt idx="287">
                  <c:v>0.8607784431137725</c:v>
                </c:pt>
                <c:pt idx="288">
                  <c:v>0.86377245508982037</c:v>
                </c:pt>
                <c:pt idx="289">
                  <c:v>0.86676646706586824</c:v>
                </c:pt>
                <c:pt idx="290">
                  <c:v>0.86976047904191611</c:v>
                </c:pt>
                <c:pt idx="291">
                  <c:v>0.8727544910179641</c:v>
                </c:pt>
                <c:pt idx="292">
                  <c:v>0.87574850299401197</c:v>
                </c:pt>
                <c:pt idx="293">
                  <c:v>0.87874251497005984</c:v>
                </c:pt>
                <c:pt idx="294">
                  <c:v>0.88173652694610782</c:v>
                </c:pt>
                <c:pt idx="295">
                  <c:v>0.8847305389221557</c:v>
                </c:pt>
                <c:pt idx="296">
                  <c:v>0.88772455089820357</c:v>
                </c:pt>
                <c:pt idx="297">
                  <c:v>0.89071856287425155</c:v>
                </c:pt>
                <c:pt idx="298">
                  <c:v>0.89371257485029942</c:v>
                </c:pt>
                <c:pt idx="299">
                  <c:v>0.8967065868263473</c:v>
                </c:pt>
                <c:pt idx="300">
                  <c:v>0.89970059880239517</c:v>
                </c:pt>
                <c:pt idx="301">
                  <c:v>0.90269461077844315</c:v>
                </c:pt>
                <c:pt idx="302">
                  <c:v>0.90568862275449102</c:v>
                </c:pt>
                <c:pt idx="303">
                  <c:v>0.9086826347305389</c:v>
                </c:pt>
                <c:pt idx="304">
                  <c:v>0.91167664670658688</c:v>
                </c:pt>
                <c:pt idx="305">
                  <c:v>0.91467065868263475</c:v>
                </c:pt>
                <c:pt idx="306">
                  <c:v>0.91766467065868262</c:v>
                </c:pt>
                <c:pt idx="307">
                  <c:v>0.9206586826347305</c:v>
                </c:pt>
                <c:pt idx="308">
                  <c:v>0.92365269461077848</c:v>
                </c:pt>
                <c:pt idx="309">
                  <c:v>0.92664670658682635</c:v>
                </c:pt>
                <c:pt idx="310">
                  <c:v>0.92964071856287422</c:v>
                </c:pt>
                <c:pt idx="311">
                  <c:v>0.93263473053892221</c:v>
                </c:pt>
                <c:pt idx="312">
                  <c:v>0.93562874251497008</c:v>
                </c:pt>
                <c:pt idx="313">
                  <c:v>0.93862275449101795</c:v>
                </c:pt>
                <c:pt idx="314">
                  <c:v>0.94161676646706582</c:v>
                </c:pt>
                <c:pt idx="315">
                  <c:v>0.94461077844311381</c:v>
                </c:pt>
                <c:pt idx="316">
                  <c:v>0.94760479041916168</c:v>
                </c:pt>
                <c:pt idx="317">
                  <c:v>0.95059880239520955</c:v>
                </c:pt>
                <c:pt idx="318">
                  <c:v>0.95359281437125754</c:v>
                </c:pt>
                <c:pt idx="319">
                  <c:v>0.95658682634730541</c:v>
                </c:pt>
                <c:pt idx="320">
                  <c:v>0.95958083832335328</c:v>
                </c:pt>
                <c:pt idx="321">
                  <c:v>0.96257485029940115</c:v>
                </c:pt>
                <c:pt idx="322">
                  <c:v>0.96556886227544914</c:v>
                </c:pt>
                <c:pt idx="323">
                  <c:v>0.96856287425149701</c:v>
                </c:pt>
                <c:pt idx="324">
                  <c:v>0.97155688622754488</c:v>
                </c:pt>
                <c:pt idx="325">
                  <c:v>0.97455089820359286</c:v>
                </c:pt>
                <c:pt idx="326">
                  <c:v>0.97754491017964074</c:v>
                </c:pt>
                <c:pt idx="327">
                  <c:v>0.98053892215568861</c:v>
                </c:pt>
                <c:pt idx="328">
                  <c:v>0.98353293413173648</c:v>
                </c:pt>
                <c:pt idx="329">
                  <c:v>0.98652694610778446</c:v>
                </c:pt>
                <c:pt idx="330">
                  <c:v>0.98952095808383234</c:v>
                </c:pt>
                <c:pt idx="331">
                  <c:v>0.99251497005988021</c:v>
                </c:pt>
                <c:pt idx="332">
                  <c:v>0.99550898203592819</c:v>
                </c:pt>
                <c:pt idx="333">
                  <c:v>0.99850299401197606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PlotsLog!$I$14</c:f>
              <c:strCache>
                <c:ptCount val="1"/>
                <c:pt idx="0">
                  <c:v>Fitted CDF</c:v>
                </c:pt>
              </c:strCache>
            </c:strRef>
          </c:tx>
          <c:xVal>
            <c:numRef>
              <c:f>PlotsLog!$G$15:$G$32000</c:f>
              <c:numCache>
                <c:formatCode>General</c:formatCode>
                <c:ptCount val="31986"/>
                <c:pt idx="0">
                  <c:v>1.4303432907532476</c:v>
                </c:pt>
                <c:pt idx="1">
                  <c:v>2.5459640763497173</c:v>
                </c:pt>
                <c:pt idx="2">
                  <c:v>2.867486933051135</c:v>
                </c:pt>
                <c:pt idx="3">
                  <c:v>2.9925111822117656</c:v>
                </c:pt>
                <c:pt idx="4">
                  <c:v>3.0043582822519928</c:v>
                </c:pt>
                <c:pt idx="5">
                  <c:v>3.0342809360398988</c:v>
                </c:pt>
                <c:pt idx="6">
                  <c:v>3.0540006917184805</c:v>
                </c:pt>
                <c:pt idx="7">
                  <c:v>3.2137571405260417</c:v>
                </c:pt>
                <c:pt idx="8">
                  <c:v>3.2729252668212685</c:v>
                </c:pt>
                <c:pt idx="9">
                  <c:v>3.3181959593793731</c:v>
                </c:pt>
                <c:pt idx="10">
                  <c:v>3.3216549989463333</c:v>
                </c:pt>
                <c:pt idx="11">
                  <c:v>3.3922598748434365</c:v>
                </c:pt>
                <c:pt idx="12">
                  <c:v>3.433752471079476</c:v>
                </c:pt>
                <c:pt idx="13">
                  <c:v>3.5982569743087987</c:v>
                </c:pt>
                <c:pt idx="14">
                  <c:v>3.6104593008036505</c:v>
                </c:pt>
                <c:pt idx="15">
                  <c:v>3.7419474301889264</c:v>
                </c:pt>
                <c:pt idx="16">
                  <c:v>3.7641159673949067</c:v>
                </c:pt>
                <c:pt idx="17">
                  <c:v>3.7709417050242959</c:v>
                </c:pt>
                <c:pt idx="18">
                  <c:v>3.8499090252276504</c:v>
                </c:pt>
                <c:pt idx="19">
                  <c:v>3.8594609306915122</c:v>
                </c:pt>
                <c:pt idx="20">
                  <c:v>3.85970294634601</c:v>
                </c:pt>
                <c:pt idx="21">
                  <c:v>3.9069429460776708</c:v>
                </c:pt>
                <c:pt idx="22">
                  <c:v>3.9200151808029902</c:v>
                </c:pt>
                <c:pt idx="23">
                  <c:v>3.9323563830296484</c:v>
                </c:pt>
                <c:pt idx="24">
                  <c:v>3.9420466393843343</c:v>
                </c:pt>
                <c:pt idx="25">
                  <c:v>3.9504155817507471</c:v>
                </c:pt>
                <c:pt idx="26">
                  <c:v>3.9637101897791509</c:v>
                </c:pt>
                <c:pt idx="27">
                  <c:v>3.9755893641533304</c:v>
                </c:pt>
                <c:pt idx="28">
                  <c:v>4.0011884248403184</c:v>
                </c:pt>
                <c:pt idx="29">
                  <c:v>4.0470053665747114</c:v>
                </c:pt>
                <c:pt idx="30">
                  <c:v>4.0501522306769022</c:v>
                </c:pt>
                <c:pt idx="31">
                  <c:v>4.0522640648839179</c:v>
                </c:pt>
                <c:pt idx="32">
                  <c:v>4.0572285925250222</c:v>
                </c:pt>
                <c:pt idx="33">
                  <c:v>4.0660944673378046</c:v>
                </c:pt>
                <c:pt idx="34">
                  <c:v>4.0693508061379591</c:v>
                </c:pt>
                <c:pt idx="35">
                  <c:v>4.0727944988314055</c:v>
                </c:pt>
                <c:pt idx="36">
                  <c:v>4.0768000698666693</c:v>
                </c:pt>
                <c:pt idx="37">
                  <c:v>4.078544017516573</c:v>
                </c:pt>
                <c:pt idx="38">
                  <c:v>4.0875410848311038</c:v>
                </c:pt>
                <c:pt idx="39">
                  <c:v>4.0934005682878389</c:v>
                </c:pt>
                <c:pt idx="40">
                  <c:v>4.0956290300233462</c:v>
                </c:pt>
                <c:pt idx="41">
                  <c:v>4.1082048825074322</c:v>
                </c:pt>
                <c:pt idx="42">
                  <c:v>4.1125764381147487</c:v>
                </c:pt>
                <c:pt idx="43">
                  <c:v>4.1411067263223567</c:v>
                </c:pt>
                <c:pt idx="44">
                  <c:v>4.1451166771224379</c:v>
                </c:pt>
                <c:pt idx="45">
                  <c:v>4.1483856562840877</c:v>
                </c:pt>
                <c:pt idx="46">
                  <c:v>4.1512906934686429</c:v>
                </c:pt>
                <c:pt idx="47">
                  <c:v>4.1722564256260002</c:v>
                </c:pt>
                <c:pt idx="48">
                  <c:v>4.177308656489279</c:v>
                </c:pt>
                <c:pt idx="49">
                  <c:v>4.1823751069334811</c:v>
                </c:pt>
                <c:pt idx="50">
                  <c:v>4.183547618152895</c:v>
                </c:pt>
                <c:pt idx="51">
                  <c:v>4.1949048119564267</c:v>
                </c:pt>
                <c:pt idx="52">
                  <c:v>4.1955171620375733</c:v>
                </c:pt>
                <c:pt idx="53">
                  <c:v>4.1999066146435338</c:v>
                </c:pt>
                <c:pt idx="54">
                  <c:v>4.2007267266376589</c:v>
                </c:pt>
                <c:pt idx="55">
                  <c:v>4.2120815551773454</c:v>
                </c:pt>
                <c:pt idx="56">
                  <c:v>4.2191809728491076</c:v>
                </c:pt>
                <c:pt idx="57">
                  <c:v>4.2298040143573292</c:v>
                </c:pt>
                <c:pt idx="58">
                  <c:v>4.2303890092081229</c:v>
                </c:pt>
                <c:pt idx="59">
                  <c:v>4.233652947113197</c:v>
                </c:pt>
                <c:pt idx="60">
                  <c:v>4.2393226033509741</c:v>
                </c:pt>
                <c:pt idx="61">
                  <c:v>4.2584453427286899</c:v>
                </c:pt>
                <c:pt idx="62">
                  <c:v>4.2677602840098992</c:v>
                </c:pt>
                <c:pt idx="63">
                  <c:v>4.2721832528590609</c:v>
                </c:pt>
                <c:pt idx="64">
                  <c:v>4.276984546655128</c:v>
                </c:pt>
                <c:pt idx="65">
                  <c:v>4.2778693152858382</c:v>
                </c:pt>
                <c:pt idx="66">
                  <c:v>4.278796578452158</c:v>
                </c:pt>
                <c:pt idx="67">
                  <c:v>4.2792479520472266</c:v>
                </c:pt>
                <c:pt idx="68">
                  <c:v>4.2832223445023239</c:v>
                </c:pt>
                <c:pt idx="69">
                  <c:v>4.3017894055703003</c:v>
                </c:pt>
                <c:pt idx="70">
                  <c:v>4.3022407442443074</c:v>
                </c:pt>
                <c:pt idx="71">
                  <c:v>4.3070121159326495</c:v>
                </c:pt>
                <c:pt idx="72">
                  <c:v>4.3112596516960222</c:v>
                </c:pt>
                <c:pt idx="73">
                  <c:v>4.3184032655404039</c:v>
                </c:pt>
                <c:pt idx="74">
                  <c:v>4.3187361802522304</c:v>
                </c:pt>
                <c:pt idx="75">
                  <c:v>4.3197904620010599</c:v>
                </c:pt>
                <c:pt idx="76">
                  <c:v>4.3201514096077638</c:v>
                </c:pt>
                <c:pt idx="77">
                  <c:v>4.3244529829742957</c:v>
                </c:pt>
                <c:pt idx="78">
                  <c:v>4.3434270612898773</c:v>
                </c:pt>
                <c:pt idx="79">
                  <c:v>4.3519333683234871</c:v>
                </c:pt>
                <c:pt idx="80">
                  <c:v>4.3528512200789997</c:v>
                </c:pt>
                <c:pt idx="81">
                  <c:v>4.3529955739677879</c:v>
                </c:pt>
                <c:pt idx="82">
                  <c:v>4.3576444722657408</c:v>
                </c:pt>
                <c:pt idx="83">
                  <c:v>4.3689898262382227</c:v>
                </c:pt>
                <c:pt idx="84">
                  <c:v>4.3697694984543594</c:v>
                </c:pt>
                <c:pt idx="85">
                  <c:v>4.3705915621889373</c:v>
                </c:pt>
                <c:pt idx="86">
                  <c:v>4.3729011619617308</c:v>
                </c:pt>
                <c:pt idx="87">
                  <c:v>4.3819009657427701</c:v>
                </c:pt>
                <c:pt idx="88">
                  <c:v>4.3862084293839176</c:v>
                </c:pt>
                <c:pt idx="89">
                  <c:v>4.3939817201978775</c:v>
                </c:pt>
                <c:pt idx="90">
                  <c:v>4.3941062759333986</c:v>
                </c:pt>
                <c:pt idx="91">
                  <c:v>4.394143806789824</c:v>
                </c:pt>
                <c:pt idx="92">
                  <c:v>4.3965340752375335</c:v>
                </c:pt>
                <c:pt idx="93">
                  <c:v>4.3991151290313875</c:v>
                </c:pt>
                <c:pt idx="94">
                  <c:v>4.4160693239421818</c:v>
                </c:pt>
                <c:pt idx="95">
                  <c:v>4.416501173318002</c:v>
                </c:pt>
                <c:pt idx="96">
                  <c:v>4.4199868277643288</c:v>
                </c:pt>
                <c:pt idx="97">
                  <c:v>4.4280803636834314</c:v>
                </c:pt>
                <c:pt idx="98">
                  <c:v>4.4308903711316621</c:v>
                </c:pt>
                <c:pt idx="99">
                  <c:v>4.4340701643829803</c:v>
                </c:pt>
                <c:pt idx="100">
                  <c:v>4.4375430137232428</c:v>
                </c:pt>
                <c:pt idx="101">
                  <c:v>4.4430916439970618</c:v>
                </c:pt>
                <c:pt idx="102">
                  <c:v>4.4462692183582142</c:v>
                </c:pt>
                <c:pt idx="103">
                  <c:v>4.457581351705743</c:v>
                </c:pt>
                <c:pt idx="104">
                  <c:v>4.4701593617823692</c:v>
                </c:pt>
                <c:pt idx="105">
                  <c:v>4.4819627096501966</c:v>
                </c:pt>
                <c:pt idx="106">
                  <c:v>4.4831741626471491</c:v>
                </c:pt>
                <c:pt idx="107">
                  <c:v>4.4857844010170265</c:v>
                </c:pt>
                <c:pt idx="108">
                  <c:v>4.4864806729588729</c:v>
                </c:pt>
                <c:pt idx="109">
                  <c:v>4.4922596612683554</c:v>
                </c:pt>
                <c:pt idx="110">
                  <c:v>4.493922680824844</c:v>
                </c:pt>
                <c:pt idx="111">
                  <c:v>4.49640964295501</c:v>
                </c:pt>
                <c:pt idx="112">
                  <c:v>4.5049262753513979</c:v>
                </c:pt>
                <c:pt idx="113">
                  <c:v>4.5088324517711342</c:v>
                </c:pt>
                <c:pt idx="114">
                  <c:v>4.5110986424624997</c:v>
                </c:pt>
                <c:pt idx="115">
                  <c:v>4.5113659792799776</c:v>
                </c:pt>
                <c:pt idx="116">
                  <c:v>4.5133454653031473</c:v>
                </c:pt>
                <c:pt idx="117">
                  <c:v>4.5162957439620541</c:v>
                </c:pt>
                <c:pt idx="118">
                  <c:v>4.519954661899936</c:v>
                </c:pt>
                <c:pt idx="119">
                  <c:v>4.5255150744335157</c:v>
                </c:pt>
                <c:pt idx="120">
                  <c:v>4.5304068132416937</c:v>
                </c:pt>
                <c:pt idx="121">
                  <c:v>4.535271391859454</c:v>
                </c:pt>
                <c:pt idx="122">
                  <c:v>4.5394451387506551</c:v>
                </c:pt>
                <c:pt idx="123">
                  <c:v>4.5410754087574068</c:v>
                </c:pt>
                <c:pt idx="124">
                  <c:v>4.544083496324018</c:v>
                </c:pt>
                <c:pt idx="125">
                  <c:v>4.547642414787</c:v>
                </c:pt>
                <c:pt idx="126">
                  <c:v>4.5477013760027454</c:v>
                </c:pt>
                <c:pt idx="127">
                  <c:v>4.5555198275484416</c:v>
                </c:pt>
                <c:pt idx="128">
                  <c:v>4.5570947932491688</c:v>
                </c:pt>
                <c:pt idx="129">
                  <c:v>4.558463854694951</c:v>
                </c:pt>
                <c:pt idx="130">
                  <c:v>4.559531605417229</c:v>
                </c:pt>
                <c:pt idx="131">
                  <c:v>4.5625653439529836</c:v>
                </c:pt>
                <c:pt idx="132">
                  <c:v>4.5626440893632365</c:v>
                </c:pt>
                <c:pt idx="133">
                  <c:v>4.5700849391357155</c:v>
                </c:pt>
                <c:pt idx="134">
                  <c:v>4.574019896452894</c:v>
                </c:pt>
                <c:pt idx="135">
                  <c:v>4.5745031246153891</c:v>
                </c:pt>
                <c:pt idx="136">
                  <c:v>4.5879469701753752</c:v>
                </c:pt>
                <c:pt idx="137">
                  <c:v>4.5899513670841996</c:v>
                </c:pt>
                <c:pt idx="138">
                  <c:v>4.5928785392332019</c:v>
                </c:pt>
                <c:pt idx="139">
                  <c:v>4.5999381193825357</c:v>
                </c:pt>
                <c:pt idx="140">
                  <c:v>4.6055245062877699</c:v>
                </c:pt>
                <c:pt idx="141">
                  <c:v>4.6093465477817013</c:v>
                </c:pt>
                <c:pt idx="142">
                  <c:v>4.6093892391105884</c:v>
                </c:pt>
                <c:pt idx="143">
                  <c:v>4.6095105424604963</c:v>
                </c:pt>
                <c:pt idx="144">
                  <c:v>4.6114585501818981</c:v>
                </c:pt>
                <c:pt idx="145">
                  <c:v>4.6132126686339019</c:v>
                </c:pt>
                <c:pt idx="146">
                  <c:v>4.6182883186342396</c:v>
                </c:pt>
                <c:pt idx="147">
                  <c:v>4.624563558714434</c:v>
                </c:pt>
                <c:pt idx="148">
                  <c:v>4.6247455295866358</c:v>
                </c:pt>
                <c:pt idx="149">
                  <c:v>4.6269181714554213</c:v>
                </c:pt>
                <c:pt idx="150">
                  <c:v>4.6269312351396037</c:v>
                </c:pt>
                <c:pt idx="151">
                  <c:v>4.6342698647745371</c:v>
                </c:pt>
                <c:pt idx="152">
                  <c:v>4.6352008551155643</c:v>
                </c:pt>
                <c:pt idx="153">
                  <c:v>4.6363430876986564</c:v>
                </c:pt>
                <c:pt idx="154">
                  <c:v>4.6369418419926749</c:v>
                </c:pt>
                <c:pt idx="155">
                  <c:v>4.6387928901743374</c:v>
                </c:pt>
                <c:pt idx="156">
                  <c:v>4.640290794800876</c:v>
                </c:pt>
                <c:pt idx="157">
                  <c:v>4.6404486192274126</c:v>
                </c:pt>
                <c:pt idx="158">
                  <c:v>4.6421971291771404</c:v>
                </c:pt>
                <c:pt idx="159">
                  <c:v>4.6449063452636885</c:v>
                </c:pt>
                <c:pt idx="160">
                  <c:v>4.6467863545498265</c:v>
                </c:pt>
                <c:pt idx="161">
                  <c:v>4.6474452854410826</c:v>
                </c:pt>
                <c:pt idx="162">
                  <c:v>4.6491576985801029</c:v>
                </c:pt>
                <c:pt idx="163">
                  <c:v>4.6594283854552749</c:v>
                </c:pt>
                <c:pt idx="164">
                  <c:v>4.6659107111251235</c:v>
                </c:pt>
                <c:pt idx="165">
                  <c:v>4.6723235369804579</c:v>
                </c:pt>
                <c:pt idx="166">
                  <c:v>4.6771514396759644</c:v>
                </c:pt>
                <c:pt idx="167">
                  <c:v>4.677406883632476</c:v>
                </c:pt>
                <c:pt idx="168">
                  <c:v>4.6825149130362274</c:v>
                </c:pt>
                <c:pt idx="169">
                  <c:v>4.685427713239374</c:v>
                </c:pt>
                <c:pt idx="170">
                  <c:v>4.6883107402343107</c:v>
                </c:pt>
                <c:pt idx="171">
                  <c:v>4.6901413826188785</c:v>
                </c:pt>
                <c:pt idx="172">
                  <c:v>4.6931029459421323</c:v>
                </c:pt>
                <c:pt idx="173">
                  <c:v>4.6955024126612432</c:v>
                </c:pt>
                <c:pt idx="174">
                  <c:v>4.6975929266229111</c:v>
                </c:pt>
                <c:pt idx="175">
                  <c:v>4.7016277752338178</c:v>
                </c:pt>
                <c:pt idx="176">
                  <c:v>4.7023246504127609</c:v>
                </c:pt>
                <c:pt idx="177">
                  <c:v>4.7050929630383047</c:v>
                </c:pt>
                <c:pt idx="178">
                  <c:v>4.7073905198641262</c:v>
                </c:pt>
                <c:pt idx="179">
                  <c:v>4.709075734111388</c:v>
                </c:pt>
                <c:pt idx="180">
                  <c:v>4.7095336959583793</c:v>
                </c:pt>
                <c:pt idx="181">
                  <c:v>4.7116376451819333</c:v>
                </c:pt>
                <c:pt idx="182">
                  <c:v>4.7129139457583102</c:v>
                </c:pt>
                <c:pt idx="183">
                  <c:v>4.7132638190523615</c:v>
                </c:pt>
                <c:pt idx="184">
                  <c:v>4.7138565986170118</c:v>
                </c:pt>
                <c:pt idx="185">
                  <c:v>4.7159608089673029</c:v>
                </c:pt>
                <c:pt idx="186">
                  <c:v>4.7258664895969229</c:v>
                </c:pt>
                <c:pt idx="187">
                  <c:v>4.7262882914726667</c:v>
                </c:pt>
                <c:pt idx="188">
                  <c:v>4.7279860852619553</c:v>
                </c:pt>
                <c:pt idx="189">
                  <c:v>4.7296914781343808</c:v>
                </c:pt>
                <c:pt idx="190">
                  <c:v>4.7304456905150118</c:v>
                </c:pt>
                <c:pt idx="191">
                  <c:v>4.7309508607652067</c:v>
                </c:pt>
                <c:pt idx="192">
                  <c:v>4.7326913132424195</c:v>
                </c:pt>
                <c:pt idx="193">
                  <c:v>4.7341476984408501</c:v>
                </c:pt>
                <c:pt idx="194">
                  <c:v>4.7414351275181881</c:v>
                </c:pt>
                <c:pt idx="195">
                  <c:v>4.7703798751400228</c:v>
                </c:pt>
                <c:pt idx="196">
                  <c:v>4.7722921844551536</c:v>
                </c:pt>
                <c:pt idx="197">
                  <c:v>4.7801683799198411</c:v>
                </c:pt>
                <c:pt idx="198">
                  <c:v>4.7899682587684014</c:v>
                </c:pt>
                <c:pt idx="199">
                  <c:v>4.7928600126357814</c:v>
                </c:pt>
                <c:pt idx="200">
                  <c:v>4.7990227985993048</c:v>
                </c:pt>
                <c:pt idx="201">
                  <c:v>4.7995678056326367</c:v>
                </c:pt>
                <c:pt idx="202">
                  <c:v>4.8041649219386171</c:v>
                </c:pt>
                <c:pt idx="203">
                  <c:v>4.8056813882767182</c:v>
                </c:pt>
                <c:pt idx="204">
                  <c:v>4.8062469545560926</c:v>
                </c:pt>
                <c:pt idx="205">
                  <c:v>4.8080446845508797</c:v>
                </c:pt>
                <c:pt idx="206">
                  <c:v>4.8113779463877959</c:v>
                </c:pt>
                <c:pt idx="207">
                  <c:v>4.8141258639006104</c:v>
                </c:pt>
                <c:pt idx="208">
                  <c:v>4.8186955900457251</c:v>
                </c:pt>
                <c:pt idx="209">
                  <c:v>4.8204291504636689</c:v>
                </c:pt>
                <c:pt idx="210">
                  <c:v>4.8248378999801487</c:v>
                </c:pt>
                <c:pt idx="211">
                  <c:v>4.8257566929339344</c:v>
                </c:pt>
                <c:pt idx="212">
                  <c:v>4.8265548744337305</c:v>
                </c:pt>
                <c:pt idx="213">
                  <c:v>4.8279698097683283</c:v>
                </c:pt>
                <c:pt idx="214">
                  <c:v>4.8330306227586428</c:v>
                </c:pt>
                <c:pt idx="215">
                  <c:v>4.8397466638320576</c:v>
                </c:pt>
                <c:pt idx="216">
                  <c:v>4.8406647278064323</c:v>
                </c:pt>
                <c:pt idx="217">
                  <c:v>4.8428306770563312</c:v>
                </c:pt>
                <c:pt idx="218">
                  <c:v>4.8459761970772073</c:v>
                </c:pt>
                <c:pt idx="219">
                  <c:v>4.8483667445580778</c:v>
                </c:pt>
                <c:pt idx="220">
                  <c:v>4.8514667098918531</c:v>
                </c:pt>
                <c:pt idx="221">
                  <c:v>4.8719891475127435</c:v>
                </c:pt>
                <c:pt idx="222">
                  <c:v>4.8745335357865818</c:v>
                </c:pt>
                <c:pt idx="223">
                  <c:v>4.8753556269556899</c:v>
                </c:pt>
                <c:pt idx="224">
                  <c:v>4.8765062293332964</c:v>
                </c:pt>
                <c:pt idx="225">
                  <c:v>4.8780581043957465</c:v>
                </c:pt>
                <c:pt idx="226">
                  <c:v>4.8829669730431533</c:v>
                </c:pt>
                <c:pt idx="227">
                  <c:v>4.8849785634835055</c:v>
                </c:pt>
                <c:pt idx="228">
                  <c:v>4.8908645716615409</c:v>
                </c:pt>
                <c:pt idx="229">
                  <c:v>4.8911816025422059</c:v>
                </c:pt>
                <c:pt idx="230">
                  <c:v>4.891372423624281</c:v>
                </c:pt>
                <c:pt idx="231">
                  <c:v>4.8954216971810638</c:v>
                </c:pt>
                <c:pt idx="232">
                  <c:v>4.9017734369493633</c:v>
                </c:pt>
                <c:pt idx="233">
                  <c:v>4.9042289008871123</c:v>
                </c:pt>
                <c:pt idx="234">
                  <c:v>4.9201985054603856</c:v>
                </c:pt>
                <c:pt idx="235">
                  <c:v>4.9203490375800305</c:v>
                </c:pt>
                <c:pt idx="236">
                  <c:v>4.9272047588359893</c:v>
                </c:pt>
                <c:pt idx="237">
                  <c:v>4.9275490073121357</c:v>
                </c:pt>
                <c:pt idx="238">
                  <c:v>4.9316113865168809</c:v>
                </c:pt>
                <c:pt idx="239">
                  <c:v>4.934414887544512</c:v>
                </c:pt>
                <c:pt idx="240">
                  <c:v>4.943579493188702</c:v>
                </c:pt>
                <c:pt idx="241">
                  <c:v>4.9444339137186155</c:v>
                </c:pt>
                <c:pt idx="242">
                  <c:v>4.9469174367092048</c:v>
                </c:pt>
                <c:pt idx="243">
                  <c:v>4.9494332485007568</c:v>
                </c:pt>
                <c:pt idx="244">
                  <c:v>4.9548754854450978</c:v>
                </c:pt>
                <c:pt idx="245">
                  <c:v>4.9555549621788737</c:v>
                </c:pt>
                <c:pt idx="246">
                  <c:v>4.9637187563098601</c:v>
                </c:pt>
                <c:pt idx="247">
                  <c:v>4.9638762090627342</c:v>
                </c:pt>
                <c:pt idx="248">
                  <c:v>4.9650153165909785</c:v>
                </c:pt>
                <c:pt idx="249">
                  <c:v>4.9657091194038232</c:v>
                </c:pt>
                <c:pt idx="250">
                  <c:v>4.9686542707724888</c:v>
                </c:pt>
                <c:pt idx="251">
                  <c:v>4.9691111065270119</c:v>
                </c:pt>
                <c:pt idx="252">
                  <c:v>4.9702152891630123</c:v>
                </c:pt>
                <c:pt idx="253">
                  <c:v>4.9726219509093399</c:v>
                </c:pt>
                <c:pt idx="254">
                  <c:v>4.9731275480870671</c:v>
                </c:pt>
                <c:pt idx="255">
                  <c:v>4.9768458229173627</c:v>
                </c:pt>
                <c:pt idx="256">
                  <c:v>4.9840988526654426</c:v>
                </c:pt>
                <c:pt idx="257">
                  <c:v>4.9843084705222616</c:v>
                </c:pt>
                <c:pt idx="258">
                  <c:v>4.9860251365489141</c:v>
                </c:pt>
                <c:pt idx="259">
                  <c:v>4.9935845431500629</c:v>
                </c:pt>
                <c:pt idx="260">
                  <c:v>4.9949782484966203</c:v>
                </c:pt>
                <c:pt idx="261">
                  <c:v>5.000358726533376</c:v>
                </c:pt>
                <c:pt idx="262">
                  <c:v>5.0021712330678598</c:v>
                </c:pt>
                <c:pt idx="263">
                  <c:v>5.0083334501743479</c:v>
                </c:pt>
                <c:pt idx="264">
                  <c:v>5.0098115194704063</c:v>
                </c:pt>
                <c:pt idx="265">
                  <c:v>5.0105059232571216</c:v>
                </c:pt>
                <c:pt idx="266">
                  <c:v>5.0110742092129028</c:v>
                </c:pt>
                <c:pt idx="267">
                  <c:v>5.0111941339874981</c:v>
                </c:pt>
                <c:pt idx="268">
                  <c:v>5.0119407253264097</c:v>
                </c:pt>
                <c:pt idx="269">
                  <c:v>5.0126842159771847</c:v>
                </c:pt>
                <c:pt idx="270">
                  <c:v>5.0130883699020021</c:v>
                </c:pt>
                <c:pt idx="271">
                  <c:v>5.0201582275700458</c:v>
                </c:pt>
                <c:pt idx="272">
                  <c:v>5.0245490416252592</c:v>
                </c:pt>
                <c:pt idx="273">
                  <c:v>5.0416885334072745</c:v>
                </c:pt>
                <c:pt idx="274">
                  <c:v>5.0441257723116646</c:v>
                </c:pt>
                <c:pt idx="275">
                  <c:v>5.0486703040525747</c:v>
                </c:pt>
                <c:pt idx="276">
                  <c:v>5.0507992008612916</c:v>
                </c:pt>
                <c:pt idx="277">
                  <c:v>5.0523321612179544</c:v>
                </c:pt>
                <c:pt idx="278">
                  <c:v>5.0606612673043596</c:v>
                </c:pt>
                <c:pt idx="279">
                  <c:v>5.0689216272190443</c:v>
                </c:pt>
                <c:pt idx="280">
                  <c:v>5.0713234075236295</c:v>
                </c:pt>
                <c:pt idx="281">
                  <c:v>5.073749436818968</c:v>
                </c:pt>
                <c:pt idx="282">
                  <c:v>5.0771170427250212</c:v>
                </c:pt>
                <c:pt idx="283">
                  <c:v>5.080776222123248</c:v>
                </c:pt>
                <c:pt idx="284">
                  <c:v>5.0821604825628182</c:v>
                </c:pt>
                <c:pt idx="285">
                  <c:v>5.0852160101663149</c:v>
                </c:pt>
                <c:pt idx="286">
                  <c:v>5.0857413570059578</c:v>
                </c:pt>
                <c:pt idx="287">
                  <c:v>5.0960205479552059</c:v>
                </c:pt>
                <c:pt idx="288">
                  <c:v>5.0985530262864813</c:v>
                </c:pt>
                <c:pt idx="289">
                  <c:v>5.1045612483325442</c:v>
                </c:pt>
                <c:pt idx="290">
                  <c:v>5.1147655509712058</c:v>
                </c:pt>
                <c:pt idx="291">
                  <c:v>5.1154516143565587</c:v>
                </c:pt>
                <c:pt idx="292">
                  <c:v>5.1162845063157549</c:v>
                </c:pt>
                <c:pt idx="293">
                  <c:v>5.1215624183471702</c:v>
                </c:pt>
                <c:pt idx="294">
                  <c:v>5.1402451968305654</c:v>
                </c:pt>
                <c:pt idx="295">
                  <c:v>5.1412057312098858</c:v>
                </c:pt>
                <c:pt idx="296">
                  <c:v>5.1472242183610462</c:v>
                </c:pt>
                <c:pt idx="297">
                  <c:v>5.149595943814373</c:v>
                </c:pt>
                <c:pt idx="298">
                  <c:v>5.1529538473907444</c:v>
                </c:pt>
                <c:pt idx="299">
                  <c:v>5.1648504865922105</c:v>
                </c:pt>
                <c:pt idx="300">
                  <c:v>5.1696241164011711</c:v>
                </c:pt>
                <c:pt idx="301">
                  <c:v>5.1788249495146728</c:v>
                </c:pt>
                <c:pt idx="302">
                  <c:v>5.1832473303264983</c:v>
                </c:pt>
                <c:pt idx="303">
                  <c:v>5.1836724779703074</c:v>
                </c:pt>
                <c:pt idx="304">
                  <c:v>5.1851625313266156</c:v>
                </c:pt>
                <c:pt idx="305">
                  <c:v>5.1852670573076978</c:v>
                </c:pt>
                <c:pt idx="306">
                  <c:v>5.1931116131747528</c:v>
                </c:pt>
                <c:pt idx="307">
                  <c:v>5.2024929785433924</c:v>
                </c:pt>
                <c:pt idx="308">
                  <c:v>5.2174512150479257</c:v>
                </c:pt>
                <c:pt idx="309">
                  <c:v>5.2285491334219305</c:v>
                </c:pt>
                <c:pt idx="310">
                  <c:v>5.2380495534908516</c:v>
                </c:pt>
                <c:pt idx="311">
                  <c:v>5.2418558239994466</c:v>
                </c:pt>
                <c:pt idx="312">
                  <c:v>5.2448407281869729</c:v>
                </c:pt>
                <c:pt idx="313">
                  <c:v>5.2469581149674784</c:v>
                </c:pt>
                <c:pt idx="314">
                  <c:v>5.2508899567917231</c:v>
                </c:pt>
                <c:pt idx="315">
                  <c:v>5.2544496791153747</c:v>
                </c:pt>
                <c:pt idx="316">
                  <c:v>5.2740982678087684</c:v>
                </c:pt>
                <c:pt idx="317">
                  <c:v>5.277773103646541</c:v>
                </c:pt>
                <c:pt idx="318">
                  <c:v>5.2781161390374951</c:v>
                </c:pt>
                <c:pt idx="319">
                  <c:v>5.2952756880109195</c:v>
                </c:pt>
                <c:pt idx="320">
                  <c:v>5.296998042292433</c:v>
                </c:pt>
                <c:pt idx="321">
                  <c:v>5.3216086838035981</c:v>
                </c:pt>
                <c:pt idx="322">
                  <c:v>5.3600051530952637</c:v>
                </c:pt>
                <c:pt idx="323">
                  <c:v>5.3640939509437899</c:v>
                </c:pt>
                <c:pt idx="324">
                  <c:v>5.3697056726898538</c:v>
                </c:pt>
                <c:pt idx="325">
                  <c:v>5.3972047268163452</c:v>
                </c:pt>
                <c:pt idx="326">
                  <c:v>5.440827136231416</c:v>
                </c:pt>
                <c:pt idx="327">
                  <c:v>5.4496806776776276</c:v>
                </c:pt>
                <c:pt idx="328">
                  <c:v>5.4540050054530731</c:v>
                </c:pt>
                <c:pt idx="329">
                  <c:v>5.4721813538618225</c:v>
                </c:pt>
                <c:pt idx="330">
                  <c:v>5.5266659745054065</c:v>
                </c:pt>
                <c:pt idx="331">
                  <c:v>5.6354633790633759</c:v>
                </c:pt>
                <c:pt idx="332">
                  <c:v>5.6408911516492575</c:v>
                </c:pt>
                <c:pt idx="333">
                  <c:v>5.6541454179529875</c:v>
                </c:pt>
              </c:numCache>
            </c:numRef>
          </c:xVal>
          <c:yVal>
            <c:numRef>
              <c:f>PlotsLog!$I$15:$I$32000</c:f>
              <c:numCache>
                <c:formatCode>0.0000</c:formatCode>
                <c:ptCount val="31986"/>
                <c:pt idx="0">
                  <c:v>3.5892096593493758E-10</c:v>
                </c:pt>
                <c:pt idx="1">
                  <c:v>3.1080700971711659E-5</c:v>
                </c:pt>
                <c:pt idx="2">
                  <c:v>3.589965738420946E-4</c:v>
                </c:pt>
                <c:pt idx="3">
                  <c:v>8.4239800814278458E-4</c:v>
                </c:pt>
                <c:pt idx="4">
                  <c:v>9.107223412645201E-4</c:v>
                </c:pt>
                <c:pt idx="5">
                  <c:v>1.1065790879703991E-3</c:v>
                </c:pt>
                <c:pt idx="6">
                  <c:v>1.2560095101730607E-3</c:v>
                </c:pt>
                <c:pt idx="7">
                  <c:v>3.3347121331875566E-3</c:v>
                </c:pt>
                <c:pt idx="8">
                  <c:v>4.681855355512631E-3</c:v>
                </c:pt>
                <c:pt idx="9">
                  <c:v>6.0207434288197005E-3</c:v>
                </c:pt>
                <c:pt idx="10">
                  <c:v>6.1358025163589331E-3</c:v>
                </c:pt>
                <c:pt idx="11">
                  <c:v>8.9499140854200389E-3</c:v>
                </c:pt>
                <c:pt idx="12">
                  <c:v>1.1085207847260388E-2</c:v>
                </c:pt>
                <c:pt idx="13">
                  <c:v>2.446061434015841E-2</c:v>
                </c:pt>
                <c:pt idx="14">
                  <c:v>2.584672879560548E-2</c:v>
                </c:pt>
                <c:pt idx="15">
                  <c:v>4.5382627305636282E-2</c:v>
                </c:pt>
                <c:pt idx="16">
                  <c:v>4.9625061467645323E-2</c:v>
                </c:pt>
                <c:pt idx="17">
                  <c:v>5.0993222554945414E-2</c:v>
                </c:pt>
                <c:pt idx="18">
                  <c:v>6.909396043316833E-2</c:v>
                </c:pt>
                <c:pt idx="19">
                  <c:v>7.1583429126158032E-2</c:v>
                </c:pt>
                <c:pt idx="20">
                  <c:v>7.1647386920863157E-2</c:v>
                </c:pt>
                <c:pt idx="21">
                  <c:v>8.4990147012696235E-2</c:v>
                </c:pt>
                <c:pt idx="22">
                  <c:v>8.8992542895965268E-2</c:v>
                </c:pt>
                <c:pt idx="23">
                  <c:v>9.2898306395341995E-2</c:v>
                </c:pt>
                <c:pt idx="24">
                  <c:v>9.6052834366873618E-2</c:v>
                </c:pt>
                <c:pt idx="25">
                  <c:v>9.8840020520866545E-2</c:v>
                </c:pt>
                <c:pt idx="26">
                  <c:v>0.10338857673157481</c:v>
                </c:pt>
                <c:pt idx="27">
                  <c:v>0.10757976006723051</c:v>
                </c:pt>
                <c:pt idx="28">
                  <c:v>0.11702461296311496</c:v>
                </c:pt>
                <c:pt idx="29">
                  <c:v>0.1353654177898663</c:v>
                </c:pt>
                <c:pt idx="30">
                  <c:v>0.13669372465567153</c:v>
                </c:pt>
                <c:pt idx="31">
                  <c:v>0.13759012132689252</c:v>
                </c:pt>
                <c:pt idx="32">
                  <c:v>0.13971315764354192</c:v>
                </c:pt>
                <c:pt idx="33">
                  <c:v>0.14355972211855564</c:v>
                </c:pt>
                <c:pt idx="34">
                  <c:v>0.14499030575205454</c:v>
                </c:pt>
                <c:pt idx="35">
                  <c:v>0.14651360520004433</c:v>
                </c:pt>
                <c:pt idx="36">
                  <c:v>0.14829891711204848</c:v>
                </c:pt>
                <c:pt idx="37">
                  <c:v>0.14908073562362781</c:v>
                </c:pt>
                <c:pt idx="38">
                  <c:v>0.15315783291250845</c:v>
                </c:pt>
                <c:pt idx="39">
                  <c:v>0.15585247664215998</c:v>
                </c:pt>
                <c:pt idx="40">
                  <c:v>0.15688545058983683</c:v>
                </c:pt>
                <c:pt idx="41">
                  <c:v>0.16279907082566483</c:v>
                </c:pt>
                <c:pt idx="42">
                  <c:v>0.16488825556692735</c:v>
                </c:pt>
                <c:pt idx="43">
                  <c:v>0.17894699258418262</c:v>
                </c:pt>
                <c:pt idx="44">
                  <c:v>0.18098174236976641</c:v>
                </c:pt>
                <c:pt idx="45">
                  <c:v>0.1826511871653371</c:v>
                </c:pt>
                <c:pt idx="46">
                  <c:v>0.18414281150888803</c:v>
                </c:pt>
                <c:pt idx="47">
                  <c:v>0.19513142839663805</c:v>
                </c:pt>
                <c:pt idx="48">
                  <c:v>0.19783784213043148</c:v>
                </c:pt>
                <c:pt idx="49">
                  <c:v>0.20057452315155996</c:v>
                </c:pt>
                <c:pt idx="50">
                  <c:v>0.20121108795418435</c:v>
                </c:pt>
                <c:pt idx="51">
                  <c:v>0.20743945188460175</c:v>
                </c:pt>
                <c:pt idx="52">
                  <c:v>0.20777847568765459</c:v>
                </c:pt>
                <c:pt idx="53">
                  <c:v>0.21021823351723842</c:v>
                </c:pt>
                <c:pt idx="54">
                  <c:v>0.21067592877614416</c:v>
                </c:pt>
                <c:pt idx="55">
                  <c:v>0.21707277505797803</c:v>
                </c:pt>
                <c:pt idx="56">
                  <c:v>0.22112867739443018</c:v>
                </c:pt>
                <c:pt idx="57">
                  <c:v>0.22727787025300319</c:v>
                </c:pt>
                <c:pt idx="58">
                  <c:v>0.22761927337695087</c:v>
                </c:pt>
                <c:pt idx="59">
                  <c:v>0.22952939904937267</c:v>
                </c:pt>
                <c:pt idx="60">
                  <c:v>0.23286865416557334</c:v>
                </c:pt>
                <c:pt idx="61">
                  <c:v>0.2443279761615833</c:v>
                </c:pt>
                <c:pt idx="62">
                  <c:v>0.2500181376865877</c:v>
                </c:pt>
                <c:pt idx="63">
                  <c:v>0.25274438692063017</c:v>
                </c:pt>
                <c:pt idx="64">
                  <c:v>0.25572145428809334</c:v>
                </c:pt>
                <c:pt idx="65">
                  <c:v>0.25627205072671566</c:v>
                </c:pt>
                <c:pt idx="66">
                  <c:v>0.25684975427733714</c:v>
                </c:pt>
                <c:pt idx="67">
                  <c:v>0.25713121413663087</c:v>
                </c:pt>
                <c:pt idx="68">
                  <c:v>0.25961640390132718</c:v>
                </c:pt>
                <c:pt idx="69">
                  <c:v>0.27138848428568574</c:v>
                </c:pt>
                <c:pt idx="70">
                  <c:v>0.27167792383610984</c:v>
                </c:pt>
                <c:pt idx="71">
                  <c:v>0.27474712988097594</c:v>
                </c:pt>
                <c:pt idx="72">
                  <c:v>0.27749368288698206</c:v>
                </c:pt>
                <c:pt idx="73">
                  <c:v>0.28214295222469221</c:v>
                </c:pt>
                <c:pt idx="74">
                  <c:v>0.28236053397374861</c:v>
                </c:pt>
                <c:pt idx="75">
                  <c:v>0.28305010878938008</c:v>
                </c:pt>
                <c:pt idx="76">
                  <c:v>0.28328637964692371</c:v>
                </c:pt>
                <c:pt idx="77">
                  <c:v>0.28610938022122157</c:v>
                </c:pt>
                <c:pt idx="78">
                  <c:v>0.29871834919128604</c:v>
                </c:pt>
                <c:pt idx="79">
                  <c:v>0.30445193798608905</c:v>
                </c:pt>
                <c:pt idx="80">
                  <c:v>0.30507352378850872</c:v>
                </c:pt>
                <c:pt idx="81">
                  <c:v>0.30517133411016334</c:v>
                </c:pt>
                <c:pt idx="82">
                  <c:v>0.30832871211135093</c:v>
                </c:pt>
                <c:pt idx="83">
                  <c:v>0.31609350447618589</c:v>
                </c:pt>
                <c:pt idx="84">
                  <c:v>0.31663015780487402</c:v>
                </c:pt>
                <c:pt idx="85">
                  <c:v>0.31719640779482994</c:v>
                </c:pt>
                <c:pt idx="86">
                  <c:v>0.31878958361409326</c:v>
                </c:pt>
                <c:pt idx="87">
                  <c:v>0.32502949045884733</c:v>
                </c:pt>
                <c:pt idx="88">
                  <c:v>0.32803361643831952</c:v>
                </c:pt>
                <c:pt idx="89">
                  <c:v>0.33348303467697132</c:v>
                </c:pt>
                <c:pt idx="90">
                  <c:v>0.33357064430307887</c:v>
                </c:pt>
                <c:pt idx="91">
                  <c:v>0.33359704442001847</c:v>
                </c:pt>
                <c:pt idx="92">
                  <c:v>0.33528010989448009</c:v>
                </c:pt>
                <c:pt idx="93">
                  <c:v>0.337101232785461</c:v>
                </c:pt>
                <c:pt idx="94">
                  <c:v>0.3491570152071487</c:v>
                </c:pt>
                <c:pt idx="95">
                  <c:v>0.34946615522004376</c:v>
                </c:pt>
                <c:pt idx="96">
                  <c:v>0.3519650067374086</c:v>
                </c:pt>
                <c:pt idx="97">
                  <c:v>0.35779178482593077</c:v>
                </c:pt>
                <c:pt idx="98">
                  <c:v>0.35982265053157603</c:v>
                </c:pt>
                <c:pt idx="99">
                  <c:v>0.36212554982330947</c:v>
                </c:pt>
                <c:pt idx="100">
                  <c:v>0.36464640059794429</c:v>
                </c:pt>
                <c:pt idx="101">
                  <c:v>0.36868613875490885</c:v>
                </c:pt>
                <c:pt idx="102">
                  <c:v>0.37100618962742515</c:v>
                </c:pt>
                <c:pt idx="103">
                  <c:v>0.37930313812696215</c:v>
                </c:pt>
                <c:pt idx="104">
                  <c:v>0.3885941067291222</c:v>
                </c:pt>
                <c:pt idx="105">
                  <c:v>0.39737132207065845</c:v>
                </c:pt>
                <c:pt idx="106">
                  <c:v>0.3982752144519156</c:v>
                </c:pt>
                <c:pt idx="107">
                  <c:v>0.4002246222278199</c:v>
                </c:pt>
                <c:pt idx="108">
                  <c:v>0.4007450423793672</c:v>
                </c:pt>
                <c:pt idx="109">
                  <c:v>0.40507119627464921</c:v>
                </c:pt>
                <c:pt idx="110">
                  <c:v>0.40631831135971291</c:v>
                </c:pt>
                <c:pt idx="111">
                  <c:v>0.40818508019019828</c:v>
                </c:pt>
                <c:pt idx="112">
                  <c:v>0.41459340691095636</c:v>
                </c:pt>
                <c:pt idx="113">
                  <c:v>0.41754033468298885</c:v>
                </c:pt>
                <c:pt idx="114">
                  <c:v>0.41925214827751145</c:v>
                </c:pt>
                <c:pt idx="115">
                  <c:v>0.41945418811118151</c:v>
                </c:pt>
                <c:pt idx="116">
                  <c:v>0.42095084228723084</c:v>
                </c:pt>
                <c:pt idx="117">
                  <c:v>0.42318361097615287</c:v>
                </c:pt>
                <c:pt idx="118">
                  <c:v>0.42595610046673815</c:v>
                </c:pt>
                <c:pt idx="119">
                  <c:v>0.43017639087282705</c:v>
                </c:pt>
                <c:pt idx="120">
                  <c:v>0.43389578923058408</c:v>
                </c:pt>
                <c:pt idx="121">
                  <c:v>0.43760035059914731</c:v>
                </c:pt>
                <c:pt idx="122">
                  <c:v>0.4407831957524061</c:v>
                </c:pt>
                <c:pt idx="123">
                  <c:v>0.44202746986210945</c:v>
                </c:pt>
                <c:pt idx="124">
                  <c:v>0.44432483144201007</c:v>
                </c:pt>
                <c:pt idx="125">
                  <c:v>0.4470452898521613</c:v>
                </c:pt>
                <c:pt idx="126">
                  <c:v>0.44709038150692038</c:v>
                </c:pt>
                <c:pt idx="127">
                  <c:v>0.45307551805227181</c:v>
                </c:pt>
                <c:pt idx="128">
                  <c:v>0.45428251263378833</c:v>
                </c:pt>
                <c:pt idx="129">
                  <c:v>0.45533205342826566</c:v>
                </c:pt>
                <c:pt idx="130">
                  <c:v>0.4561508222199715</c:v>
                </c:pt>
                <c:pt idx="131">
                  <c:v>0.45847814750422966</c:v>
                </c:pt>
                <c:pt idx="132">
                  <c:v>0.45853857616471216</c:v>
                </c:pt>
                <c:pt idx="133">
                  <c:v>0.46425275858382736</c:v>
                </c:pt>
                <c:pt idx="134">
                  <c:v>0.46727765859901266</c:v>
                </c:pt>
                <c:pt idx="135">
                  <c:v>0.4676492620355383</c:v>
                </c:pt>
                <c:pt idx="136">
                  <c:v>0.4779977525708371</c:v>
                </c:pt>
                <c:pt idx="137">
                  <c:v>0.4795420928553763</c:v>
                </c:pt>
                <c:pt idx="138">
                  <c:v>0.48179795503403511</c:v>
                </c:pt>
                <c:pt idx="139">
                  <c:v>0.48724076823793988</c:v>
                </c:pt>
                <c:pt idx="140">
                  <c:v>0.49154951028451244</c:v>
                </c:pt>
                <c:pt idx="141">
                  <c:v>0.49449802349177718</c:v>
                </c:pt>
                <c:pt idx="142">
                  <c:v>0.494530959707077</c:v>
                </c:pt>
                <c:pt idx="143">
                  <c:v>0.49462454503241887</c:v>
                </c:pt>
                <c:pt idx="144">
                  <c:v>0.49612746661363055</c:v>
                </c:pt>
                <c:pt idx="145">
                  <c:v>0.49748084691403416</c:v>
                </c:pt>
                <c:pt idx="146">
                  <c:v>0.50139704427935916</c:v>
                </c:pt>
                <c:pt idx="147">
                  <c:v>0.50623857698342278</c:v>
                </c:pt>
                <c:pt idx="148">
                  <c:v>0.50637896260981519</c:v>
                </c:pt>
                <c:pt idx="149">
                  <c:v>0.5080550313668224</c:v>
                </c:pt>
                <c:pt idx="150">
                  <c:v>0.50806510885045442</c:v>
                </c:pt>
                <c:pt idx="151">
                  <c:v>0.51372521269098093</c:v>
                </c:pt>
                <c:pt idx="152">
                  <c:v>0.51444308869862332</c:v>
                </c:pt>
                <c:pt idx="153">
                  <c:v>0.51532378700410342</c:v>
                </c:pt>
                <c:pt idx="154">
                  <c:v>0.51578541636309749</c:v>
                </c:pt>
                <c:pt idx="155">
                  <c:v>0.51721240644107214</c:v>
                </c:pt>
                <c:pt idx="156">
                  <c:v>0.51836699436694544</c:v>
                </c:pt>
                <c:pt idx="157">
                  <c:v>0.51848863695307656</c:v>
                </c:pt>
                <c:pt idx="158">
                  <c:v>0.51983617673584703</c:v>
                </c:pt>
                <c:pt idx="159">
                  <c:v>0.52192365927273721</c:v>
                </c:pt>
                <c:pt idx="160">
                  <c:v>0.52337187833667564</c:v>
                </c:pt>
                <c:pt idx="161">
                  <c:v>0.52387939752773161</c:v>
                </c:pt>
                <c:pt idx="162">
                  <c:v>0.52519814253951713</c:v>
                </c:pt>
                <c:pt idx="163">
                  <c:v>0.5331013968859537</c:v>
                </c:pt>
                <c:pt idx="164">
                  <c:v>0.53808301042702344</c:v>
                </c:pt>
                <c:pt idx="165">
                  <c:v>0.54300534492424224</c:v>
                </c:pt>
                <c:pt idx="166">
                  <c:v>0.54670682245385838</c:v>
                </c:pt>
                <c:pt idx="167">
                  <c:v>0.54690255723220393</c:v>
                </c:pt>
                <c:pt idx="168">
                  <c:v>0.55081414699524667</c:v>
                </c:pt>
                <c:pt idx="169">
                  <c:v>0.55304250588073245</c:v>
                </c:pt>
                <c:pt idx="170">
                  <c:v>0.55524643999587653</c:v>
                </c:pt>
                <c:pt idx="171">
                  <c:v>0.5566449955641658</c:v>
                </c:pt>
                <c:pt idx="172">
                  <c:v>0.5589060397367196</c:v>
                </c:pt>
                <c:pt idx="173">
                  <c:v>0.56073654046615085</c:v>
                </c:pt>
                <c:pt idx="174">
                  <c:v>0.56233029129355383</c:v>
                </c:pt>
                <c:pt idx="175">
                  <c:v>0.56540347004937208</c:v>
                </c:pt>
                <c:pt idx="176">
                  <c:v>0.56593385667690521</c:v>
                </c:pt>
                <c:pt idx="177">
                  <c:v>0.56803961803378644</c:v>
                </c:pt>
                <c:pt idx="178">
                  <c:v>0.56978582733041949</c:v>
                </c:pt>
                <c:pt idx="179">
                  <c:v>0.57106577352088828</c:v>
                </c:pt>
                <c:pt idx="180">
                  <c:v>0.57141347409077636</c:v>
                </c:pt>
                <c:pt idx="181">
                  <c:v>0.57301014931879091</c:v>
                </c:pt>
                <c:pt idx="182">
                  <c:v>0.57397814580513573</c:v>
                </c:pt>
                <c:pt idx="183">
                  <c:v>0.57424342588315969</c:v>
                </c:pt>
                <c:pt idx="184">
                  <c:v>0.57469280501345921</c:v>
                </c:pt>
                <c:pt idx="185">
                  <c:v>0.57628719447901633</c:v>
                </c:pt>
                <c:pt idx="186">
                  <c:v>0.58377568058930362</c:v>
                </c:pt>
                <c:pt idx="187">
                  <c:v>0.58409390014478413</c:v>
                </c:pt>
                <c:pt idx="188">
                  <c:v>0.58537420538348472</c:v>
                </c:pt>
                <c:pt idx="189">
                  <c:v>0.58665932865144688</c:v>
                </c:pt>
                <c:pt idx="190">
                  <c:v>0.58722738111688855</c:v>
                </c:pt>
                <c:pt idx="191">
                  <c:v>0.58760775970515466</c:v>
                </c:pt>
                <c:pt idx="192">
                  <c:v>0.58891763794011887</c:v>
                </c:pt>
                <c:pt idx="193">
                  <c:v>0.59001296418965543</c:v>
                </c:pt>
                <c:pt idx="194">
                  <c:v>0.59548302639718531</c:v>
                </c:pt>
                <c:pt idx="195">
                  <c:v>0.61701588884544833</c:v>
                </c:pt>
                <c:pt idx="196">
                  <c:v>0.61842665351207127</c:v>
                </c:pt>
                <c:pt idx="197">
                  <c:v>0.62422038909656186</c:v>
                </c:pt>
                <c:pt idx="198">
                  <c:v>0.63139013614043693</c:v>
                </c:pt>
                <c:pt idx="199">
                  <c:v>0.63349720684700139</c:v>
                </c:pt>
                <c:pt idx="200">
                  <c:v>0.63797423575220624</c:v>
                </c:pt>
                <c:pt idx="201">
                  <c:v>0.63836926590645482</c:v>
                </c:pt>
                <c:pt idx="202">
                  <c:v>0.64169542847336514</c:v>
                </c:pt>
                <c:pt idx="203">
                  <c:v>0.64279030133908621</c:v>
                </c:pt>
                <c:pt idx="204">
                  <c:v>0.64319833404927151</c:v>
                </c:pt>
                <c:pt idx="205">
                  <c:v>0.64449423229229563</c:v>
                </c:pt>
                <c:pt idx="206">
                  <c:v>0.64689259815815214</c:v>
                </c:pt>
                <c:pt idx="207">
                  <c:v>0.64886542034227879</c:v>
                </c:pt>
                <c:pt idx="208">
                  <c:v>0.65213729151633115</c:v>
                </c:pt>
                <c:pt idx="209">
                  <c:v>0.65337555866745023</c:v>
                </c:pt>
                <c:pt idx="210">
                  <c:v>0.65651728971424084</c:v>
                </c:pt>
                <c:pt idx="211">
                  <c:v>0.65717068266315259</c:v>
                </c:pt>
                <c:pt idx="212">
                  <c:v>0.65773792239018447</c:v>
                </c:pt>
                <c:pt idx="213">
                  <c:v>0.65874259274812819</c:v>
                </c:pt>
                <c:pt idx="214">
                  <c:v>0.66232676397382395</c:v>
                </c:pt>
                <c:pt idx="215">
                  <c:v>0.66706051393774524</c:v>
                </c:pt>
                <c:pt idx="216">
                  <c:v>0.66770556178409246</c:v>
                </c:pt>
                <c:pt idx="217">
                  <c:v>0.66922542564568532</c:v>
                </c:pt>
                <c:pt idx="218">
                  <c:v>0.67142769785201173</c:v>
                </c:pt>
                <c:pt idx="219">
                  <c:v>0.67309742316074461</c:v>
                </c:pt>
                <c:pt idx="220">
                  <c:v>0.67525750078642932</c:v>
                </c:pt>
                <c:pt idx="221">
                  <c:v>0.68940656018015933</c:v>
                </c:pt>
                <c:pt idx="222">
                  <c:v>0.69114196488714208</c:v>
                </c:pt>
                <c:pt idx="223">
                  <c:v>0.6917017653029538</c:v>
                </c:pt>
                <c:pt idx="224">
                  <c:v>0.69248451613183537</c:v>
                </c:pt>
                <c:pt idx="225">
                  <c:v>0.69353886411205645</c:v>
                </c:pt>
                <c:pt idx="226">
                  <c:v>0.69686339559600452</c:v>
                </c:pt>
                <c:pt idx="227">
                  <c:v>0.6982210702881404</c:v>
                </c:pt>
                <c:pt idx="228">
                  <c:v>0.70217789621214421</c:v>
                </c:pt>
                <c:pt idx="229">
                  <c:v>0.70239034482502305</c:v>
                </c:pt>
                <c:pt idx="230">
                  <c:v>0.70251818442068914</c:v>
                </c:pt>
                <c:pt idx="231">
                  <c:v>0.70522504139649722</c:v>
                </c:pt>
                <c:pt idx="232">
                  <c:v>0.70944801480860686</c:v>
                </c:pt>
                <c:pt idx="233">
                  <c:v>0.71107291590821164</c:v>
                </c:pt>
                <c:pt idx="234">
                  <c:v>0.72153502581517015</c:v>
                </c:pt>
                <c:pt idx="235">
                  <c:v>0.72163275875068322</c:v>
                </c:pt>
                <c:pt idx="236">
                  <c:v>0.72606602753855687</c:v>
                </c:pt>
                <c:pt idx="237">
                  <c:v>0.72628771306863271</c:v>
                </c:pt>
                <c:pt idx="238">
                  <c:v>0.72889703913371884</c:v>
                </c:pt>
                <c:pt idx="239">
                  <c:v>0.73069050585362794</c:v>
                </c:pt>
                <c:pt idx="240">
                  <c:v>0.73651149950200157</c:v>
                </c:pt>
                <c:pt idx="241">
                  <c:v>0.73705090263184747</c:v>
                </c:pt>
                <c:pt idx="242">
                  <c:v>0.73861556086730895</c:v>
                </c:pt>
                <c:pt idx="243">
                  <c:v>0.74019567193100022</c:v>
                </c:pt>
                <c:pt idx="244">
                  <c:v>0.74359684789947567</c:v>
                </c:pt>
                <c:pt idx="245">
                  <c:v>0.74401985795664016</c:v>
                </c:pt>
                <c:pt idx="246">
                  <c:v>0.74907364173342228</c:v>
                </c:pt>
                <c:pt idx="247">
                  <c:v>0.74917059087591409</c:v>
                </c:pt>
                <c:pt idx="248">
                  <c:v>0.74987138794815777</c:v>
                </c:pt>
                <c:pt idx="249">
                  <c:v>0.75029771699091752</c:v>
                </c:pt>
                <c:pt idx="250">
                  <c:v>0.75210315381353232</c:v>
                </c:pt>
                <c:pt idx="251">
                  <c:v>0.75238257777505479</c:v>
                </c:pt>
                <c:pt idx="252">
                  <c:v>0.75305725666046464</c:v>
                </c:pt>
                <c:pt idx="253">
                  <c:v>0.7545243624584399</c:v>
                </c:pt>
                <c:pt idx="254">
                  <c:v>0.75483197915168088</c:v>
                </c:pt>
                <c:pt idx="255">
                  <c:v>0.75708787954128987</c:v>
                </c:pt>
                <c:pt idx="256">
                  <c:v>0.76145582639895537</c:v>
                </c:pt>
                <c:pt idx="257">
                  <c:v>0.76158142080899027</c:v>
                </c:pt>
                <c:pt idx="258">
                  <c:v>0.76260861286115667</c:v>
                </c:pt>
                <c:pt idx="259">
                  <c:v>0.76710285500067155</c:v>
                </c:pt>
                <c:pt idx="260">
                  <c:v>0.76792625408189297</c:v>
                </c:pt>
                <c:pt idx="261">
                  <c:v>0.7710897796449161</c:v>
                </c:pt>
                <c:pt idx="262">
                  <c:v>0.77214999301051968</c:v>
                </c:pt>
                <c:pt idx="263">
                  <c:v>0.77573379775637241</c:v>
                </c:pt>
                <c:pt idx="264">
                  <c:v>0.7765886256887945</c:v>
                </c:pt>
                <c:pt idx="265">
                  <c:v>0.77698958686145814</c:v>
                </c:pt>
                <c:pt idx="266">
                  <c:v>0.77731742017331384</c:v>
                </c:pt>
                <c:pt idx="267">
                  <c:v>0.77738656736771428</c:v>
                </c:pt>
                <c:pt idx="268">
                  <c:v>0.77781676762489027</c:v>
                </c:pt>
                <c:pt idx="269">
                  <c:v>0.77824470931797274</c:v>
                </c:pt>
                <c:pt idx="270">
                  <c:v>0.77847713635748272</c:v>
                </c:pt>
                <c:pt idx="271">
                  <c:v>0.7825203933913446</c:v>
                </c:pt>
                <c:pt idx="272">
                  <c:v>0.78500991000507747</c:v>
                </c:pt>
                <c:pt idx="273">
                  <c:v>0.79456796344392988</c:v>
                </c:pt>
                <c:pt idx="274">
                  <c:v>0.79590632553478602</c:v>
                </c:pt>
                <c:pt idx="275">
                  <c:v>0.79838795100202553</c:v>
                </c:pt>
                <c:pt idx="276">
                  <c:v>0.79954423004117914</c:v>
                </c:pt>
                <c:pt idx="277">
                  <c:v>0.80037436298360431</c:v>
                </c:pt>
                <c:pt idx="278">
                  <c:v>0.80484849615401499</c:v>
                </c:pt>
                <c:pt idx="279">
                  <c:v>0.80922497320246911</c:v>
                </c:pt>
                <c:pt idx="280">
                  <c:v>0.81048608747851947</c:v>
                </c:pt>
                <c:pt idx="281">
                  <c:v>0.81175471338752114</c:v>
                </c:pt>
                <c:pt idx="282">
                  <c:v>0.8135070025572233</c:v>
                </c:pt>
                <c:pt idx="283">
                  <c:v>0.81539951486366613</c:v>
                </c:pt>
                <c:pt idx="284">
                  <c:v>0.81611232409030954</c:v>
                </c:pt>
                <c:pt idx="285">
                  <c:v>0.81767965531515796</c:v>
                </c:pt>
                <c:pt idx="286">
                  <c:v>0.81794828828388111</c:v>
                </c:pt>
                <c:pt idx="287">
                  <c:v>0.8231546147008364</c:v>
                </c:pt>
                <c:pt idx="288">
                  <c:v>0.82442270222129532</c:v>
                </c:pt>
                <c:pt idx="289">
                  <c:v>0.82740807795926996</c:v>
                </c:pt>
                <c:pt idx="290">
                  <c:v>0.8324037611474121</c:v>
                </c:pt>
                <c:pt idx="291">
                  <c:v>0.83273625975588739</c:v>
                </c:pt>
                <c:pt idx="292">
                  <c:v>0.83313934657877298</c:v>
                </c:pt>
                <c:pt idx="293">
                  <c:v>0.83567906577049977</c:v>
                </c:pt>
                <c:pt idx="294">
                  <c:v>0.84446665581976421</c:v>
                </c:pt>
                <c:pt idx="295">
                  <c:v>0.84490991262801918</c:v>
                </c:pt>
                <c:pt idx="296">
                  <c:v>0.84766825567483439</c:v>
                </c:pt>
                <c:pt idx="297">
                  <c:v>0.84874624514892383</c:v>
                </c:pt>
                <c:pt idx="298">
                  <c:v>0.85026377124025221</c:v>
                </c:pt>
                <c:pt idx="299">
                  <c:v>0.85555820561555551</c:v>
                </c:pt>
                <c:pt idx="300">
                  <c:v>0.8576467430438367</c:v>
                </c:pt>
                <c:pt idx="301">
                  <c:v>0.86161436507056233</c:v>
                </c:pt>
                <c:pt idx="302">
                  <c:v>0.86349432789018732</c:v>
                </c:pt>
                <c:pt idx="303">
                  <c:v>0.86367413423325712</c:v>
                </c:pt>
                <c:pt idx="304">
                  <c:v>0.86430303820360999</c:v>
                </c:pt>
                <c:pt idx="305">
                  <c:v>0.86434708056912535</c:v>
                </c:pt>
                <c:pt idx="306">
                  <c:v>0.86762449055130775</c:v>
                </c:pt>
                <c:pt idx="307">
                  <c:v>0.87147178737472952</c:v>
                </c:pt>
                <c:pt idx="308">
                  <c:v>0.87744434605128807</c:v>
                </c:pt>
                <c:pt idx="309">
                  <c:v>0.88174784194288947</c:v>
                </c:pt>
                <c:pt idx="310">
                  <c:v>0.88534606735254895</c:v>
                </c:pt>
                <c:pt idx="311">
                  <c:v>0.88676558359001201</c:v>
                </c:pt>
                <c:pt idx="312">
                  <c:v>0.88786997356380915</c:v>
                </c:pt>
                <c:pt idx="313">
                  <c:v>0.88864870714599653</c:v>
                </c:pt>
                <c:pt idx="314">
                  <c:v>0.89008447779230404</c:v>
                </c:pt>
                <c:pt idx="315">
                  <c:v>0.89137286165433804</c:v>
                </c:pt>
                <c:pt idx="316">
                  <c:v>0.89828914707659846</c:v>
                </c:pt>
                <c:pt idx="317">
                  <c:v>0.89954628440708695</c:v>
                </c:pt>
                <c:pt idx="318">
                  <c:v>0.89966305345453634</c:v>
                </c:pt>
                <c:pt idx="319">
                  <c:v>0.90537839792402464</c:v>
                </c:pt>
                <c:pt idx="320">
                  <c:v>0.90593853501632682</c:v>
                </c:pt>
                <c:pt idx="321">
                  <c:v>0.91367690331524565</c:v>
                </c:pt>
                <c:pt idx="322">
                  <c:v>0.92478445529220032</c:v>
                </c:pt>
                <c:pt idx="323">
                  <c:v>0.92589994631683559</c:v>
                </c:pt>
                <c:pt idx="324">
                  <c:v>0.92741028423648397</c:v>
                </c:pt>
                <c:pt idx="325">
                  <c:v>0.93447265360487408</c:v>
                </c:pt>
                <c:pt idx="326">
                  <c:v>0.94456817232984058</c:v>
                </c:pt>
                <c:pt idx="327">
                  <c:v>0.94645876135267759</c:v>
                </c:pt>
                <c:pt idx="328">
                  <c:v>0.94736342321005984</c:v>
                </c:pt>
                <c:pt idx="329">
                  <c:v>0.95103404778398504</c:v>
                </c:pt>
                <c:pt idx="330">
                  <c:v>0.96082481182381396</c:v>
                </c:pt>
                <c:pt idx="331">
                  <c:v>0.97562416912806649</c:v>
                </c:pt>
                <c:pt idx="332">
                  <c:v>0.97621863858745006</c:v>
                </c:pt>
                <c:pt idx="333">
                  <c:v>0.97761925350630963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172928"/>
        <c:axId val="422252928"/>
      </c:scatterChart>
      <c:valAx>
        <c:axId val="422172928"/>
        <c:scaling>
          <c:orientation val="minMax"/>
        </c:scaling>
        <c:delete val="0"/>
        <c:axPos val="b"/>
        <c:title>
          <c:tx>
            <c:strRef>
              <c:f>PlotsLog!$B$14</c:f>
              <c:strCache>
                <c:ptCount val="1"/>
                <c:pt idx="0">
                  <c:v>Log10(Household Income)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252928"/>
        <c:crosses val="autoZero"/>
        <c:crossBetween val="midCat"/>
      </c:valAx>
      <c:valAx>
        <c:axId val="422252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Relative Rank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17292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Empirical Survival = 1 - Empirical CDF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PlotsLog!$G$14</c:f>
              <c:strCache>
                <c:ptCount val="1"/>
                <c:pt idx="0">
                  <c:v>Ordered Log10(Household Income)</c:v>
                </c:pt>
              </c:strCache>
            </c:strRef>
          </c:tx>
          <c:xVal>
            <c:numRef>
              <c:f>PlotsLog!$G$15:$G$32000</c:f>
              <c:numCache>
                <c:formatCode>General</c:formatCode>
                <c:ptCount val="31986"/>
                <c:pt idx="0">
                  <c:v>1.4303432907532476</c:v>
                </c:pt>
                <c:pt idx="1">
                  <c:v>2.5459640763497173</c:v>
                </c:pt>
                <c:pt idx="2">
                  <c:v>2.867486933051135</c:v>
                </c:pt>
                <c:pt idx="3">
                  <c:v>2.9925111822117656</c:v>
                </c:pt>
                <c:pt idx="4">
                  <c:v>3.0043582822519928</c:v>
                </c:pt>
                <c:pt idx="5">
                  <c:v>3.0342809360398988</c:v>
                </c:pt>
                <c:pt idx="6">
                  <c:v>3.0540006917184805</c:v>
                </c:pt>
                <c:pt idx="7">
                  <c:v>3.2137571405260417</c:v>
                </c:pt>
                <c:pt idx="8">
                  <c:v>3.2729252668212685</c:v>
                </c:pt>
                <c:pt idx="9">
                  <c:v>3.3181959593793731</c:v>
                </c:pt>
                <c:pt idx="10">
                  <c:v>3.3216549989463333</c:v>
                </c:pt>
                <c:pt idx="11">
                  <c:v>3.3922598748434365</c:v>
                </c:pt>
                <c:pt idx="12">
                  <c:v>3.433752471079476</c:v>
                </c:pt>
                <c:pt idx="13">
                  <c:v>3.5982569743087987</c:v>
                </c:pt>
                <c:pt idx="14">
                  <c:v>3.6104593008036505</c:v>
                </c:pt>
                <c:pt idx="15">
                  <c:v>3.7419474301889264</c:v>
                </c:pt>
                <c:pt idx="16">
                  <c:v>3.7641159673949067</c:v>
                </c:pt>
                <c:pt idx="17">
                  <c:v>3.7709417050242959</c:v>
                </c:pt>
                <c:pt idx="18">
                  <c:v>3.8499090252276504</c:v>
                </c:pt>
                <c:pt idx="19">
                  <c:v>3.8594609306915122</c:v>
                </c:pt>
                <c:pt idx="20">
                  <c:v>3.85970294634601</c:v>
                </c:pt>
                <c:pt idx="21">
                  <c:v>3.9069429460776708</c:v>
                </c:pt>
                <c:pt idx="22">
                  <c:v>3.9200151808029902</c:v>
                </c:pt>
                <c:pt idx="23">
                  <c:v>3.9323563830296484</c:v>
                </c:pt>
                <c:pt idx="24">
                  <c:v>3.9420466393843343</c:v>
                </c:pt>
                <c:pt idx="25">
                  <c:v>3.9504155817507471</c:v>
                </c:pt>
                <c:pt idx="26">
                  <c:v>3.9637101897791509</c:v>
                </c:pt>
                <c:pt idx="27">
                  <c:v>3.9755893641533304</c:v>
                </c:pt>
                <c:pt idx="28">
                  <c:v>4.0011884248403184</c:v>
                </c:pt>
                <c:pt idx="29">
                  <c:v>4.0470053665747114</c:v>
                </c:pt>
                <c:pt idx="30">
                  <c:v>4.0501522306769022</c:v>
                </c:pt>
                <c:pt idx="31">
                  <c:v>4.0522640648839179</c:v>
                </c:pt>
                <c:pt idx="32">
                  <c:v>4.0572285925250222</c:v>
                </c:pt>
                <c:pt idx="33">
                  <c:v>4.0660944673378046</c:v>
                </c:pt>
                <c:pt idx="34">
                  <c:v>4.0693508061379591</c:v>
                </c:pt>
                <c:pt idx="35">
                  <c:v>4.0727944988314055</c:v>
                </c:pt>
                <c:pt idx="36">
                  <c:v>4.0768000698666693</c:v>
                </c:pt>
                <c:pt idx="37">
                  <c:v>4.078544017516573</c:v>
                </c:pt>
                <c:pt idx="38">
                  <c:v>4.0875410848311038</c:v>
                </c:pt>
                <c:pt idx="39">
                  <c:v>4.0934005682878389</c:v>
                </c:pt>
                <c:pt idx="40">
                  <c:v>4.0956290300233462</c:v>
                </c:pt>
                <c:pt idx="41">
                  <c:v>4.1082048825074322</c:v>
                </c:pt>
                <c:pt idx="42">
                  <c:v>4.1125764381147487</c:v>
                </c:pt>
                <c:pt idx="43">
                  <c:v>4.1411067263223567</c:v>
                </c:pt>
                <c:pt idx="44">
                  <c:v>4.1451166771224379</c:v>
                </c:pt>
                <c:pt idx="45">
                  <c:v>4.1483856562840877</c:v>
                </c:pt>
                <c:pt idx="46">
                  <c:v>4.1512906934686429</c:v>
                </c:pt>
                <c:pt idx="47">
                  <c:v>4.1722564256260002</c:v>
                </c:pt>
                <c:pt idx="48">
                  <c:v>4.177308656489279</c:v>
                </c:pt>
                <c:pt idx="49">
                  <c:v>4.1823751069334811</c:v>
                </c:pt>
                <c:pt idx="50">
                  <c:v>4.183547618152895</c:v>
                </c:pt>
                <c:pt idx="51">
                  <c:v>4.1949048119564267</c:v>
                </c:pt>
                <c:pt idx="52">
                  <c:v>4.1955171620375733</c:v>
                </c:pt>
                <c:pt idx="53">
                  <c:v>4.1999066146435338</c:v>
                </c:pt>
                <c:pt idx="54">
                  <c:v>4.2007267266376589</c:v>
                </c:pt>
                <c:pt idx="55">
                  <c:v>4.2120815551773454</c:v>
                </c:pt>
                <c:pt idx="56">
                  <c:v>4.2191809728491076</c:v>
                </c:pt>
                <c:pt idx="57">
                  <c:v>4.2298040143573292</c:v>
                </c:pt>
                <c:pt idx="58">
                  <c:v>4.2303890092081229</c:v>
                </c:pt>
                <c:pt idx="59">
                  <c:v>4.233652947113197</c:v>
                </c:pt>
                <c:pt idx="60">
                  <c:v>4.2393226033509741</c:v>
                </c:pt>
                <c:pt idx="61">
                  <c:v>4.2584453427286899</c:v>
                </c:pt>
                <c:pt idx="62">
                  <c:v>4.2677602840098992</c:v>
                </c:pt>
                <c:pt idx="63">
                  <c:v>4.2721832528590609</c:v>
                </c:pt>
                <c:pt idx="64">
                  <c:v>4.276984546655128</c:v>
                </c:pt>
                <c:pt idx="65">
                  <c:v>4.2778693152858382</c:v>
                </c:pt>
                <c:pt idx="66">
                  <c:v>4.278796578452158</c:v>
                </c:pt>
                <c:pt idx="67">
                  <c:v>4.2792479520472266</c:v>
                </c:pt>
                <c:pt idx="68">
                  <c:v>4.2832223445023239</c:v>
                </c:pt>
                <c:pt idx="69">
                  <c:v>4.3017894055703003</c:v>
                </c:pt>
                <c:pt idx="70">
                  <c:v>4.3022407442443074</c:v>
                </c:pt>
                <c:pt idx="71">
                  <c:v>4.3070121159326495</c:v>
                </c:pt>
                <c:pt idx="72">
                  <c:v>4.3112596516960222</c:v>
                </c:pt>
                <c:pt idx="73">
                  <c:v>4.3184032655404039</c:v>
                </c:pt>
                <c:pt idx="74">
                  <c:v>4.3187361802522304</c:v>
                </c:pt>
                <c:pt idx="75">
                  <c:v>4.3197904620010599</c:v>
                </c:pt>
                <c:pt idx="76">
                  <c:v>4.3201514096077638</c:v>
                </c:pt>
                <c:pt idx="77">
                  <c:v>4.3244529829742957</c:v>
                </c:pt>
                <c:pt idx="78">
                  <c:v>4.3434270612898773</c:v>
                </c:pt>
                <c:pt idx="79">
                  <c:v>4.3519333683234871</c:v>
                </c:pt>
                <c:pt idx="80">
                  <c:v>4.3528512200789997</c:v>
                </c:pt>
                <c:pt idx="81">
                  <c:v>4.3529955739677879</c:v>
                </c:pt>
                <c:pt idx="82">
                  <c:v>4.3576444722657408</c:v>
                </c:pt>
                <c:pt idx="83">
                  <c:v>4.3689898262382227</c:v>
                </c:pt>
                <c:pt idx="84">
                  <c:v>4.3697694984543594</c:v>
                </c:pt>
                <c:pt idx="85">
                  <c:v>4.3705915621889373</c:v>
                </c:pt>
                <c:pt idx="86">
                  <c:v>4.3729011619617308</c:v>
                </c:pt>
                <c:pt idx="87">
                  <c:v>4.3819009657427701</c:v>
                </c:pt>
                <c:pt idx="88">
                  <c:v>4.3862084293839176</c:v>
                </c:pt>
                <c:pt idx="89">
                  <c:v>4.3939817201978775</c:v>
                </c:pt>
                <c:pt idx="90">
                  <c:v>4.3941062759333986</c:v>
                </c:pt>
                <c:pt idx="91">
                  <c:v>4.394143806789824</c:v>
                </c:pt>
                <c:pt idx="92">
                  <c:v>4.3965340752375335</c:v>
                </c:pt>
                <c:pt idx="93">
                  <c:v>4.3991151290313875</c:v>
                </c:pt>
                <c:pt idx="94">
                  <c:v>4.4160693239421818</c:v>
                </c:pt>
                <c:pt idx="95">
                  <c:v>4.416501173318002</c:v>
                </c:pt>
                <c:pt idx="96">
                  <c:v>4.4199868277643288</c:v>
                </c:pt>
                <c:pt idx="97">
                  <c:v>4.4280803636834314</c:v>
                </c:pt>
                <c:pt idx="98">
                  <c:v>4.4308903711316621</c:v>
                </c:pt>
                <c:pt idx="99">
                  <c:v>4.4340701643829803</c:v>
                </c:pt>
                <c:pt idx="100">
                  <c:v>4.4375430137232428</c:v>
                </c:pt>
                <c:pt idx="101">
                  <c:v>4.4430916439970618</c:v>
                </c:pt>
                <c:pt idx="102">
                  <c:v>4.4462692183582142</c:v>
                </c:pt>
                <c:pt idx="103">
                  <c:v>4.457581351705743</c:v>
                </c:pt>
                <c:pt idx="104">
                  <c:v>4.4701593617823692</c:v>
                </c:pt>
                <c:pt idx="105">
                  <c:v>4.4819627096501966</c:v>
                </c:pt>
                <c:pt idx="106">
                  <c:v>4.4831741626471491</c:v>
                </c:pt>
                <c:pt idx="107">
                  <c:v>4.4857844010170265</c:v>
                </c:pt>
                <c:pt idx="108">
                  <c:v>4.4864806729588729</c:v>
                </c:pt>
                <c:pt idx="109">
                  <c:v>4.4922596612683554</c:v>
                </c:pt>
                <c:pt idx="110">
                  <c:v>4.493922680824844</c:v>
                </c:pt>
                <c:pt idx="111">
                  <c:v>4.49640964295501</c:v>
                </c:pt>
                <c:pt idx="112">
                  <c:v>4.5049262753513979</c:v>
                </c:pt>
                <c:pt idx="113">
                  <c:v>4.5088324517711342</c:v>
                </c:pt>
                <c:pt idx="114">
                  <c:v>4.5110986424624997</c:v>
                </c:pt>
                <c:pt idx="115">
                  <c:v>4.5113659792799776</c:v>
                </c:pt>
                <c:pt idx="116">
                  <c:v>4.5133454653031473</c:v>
                </c:pt>
                <c:pt idx="117">
                  <c:v>4.5162957439620541</c:v>
                </c:pt>
                <c:pt idx="118">
                  <c:v>4.519954661899936</c:v>
                </c:pt>
                <c:pt idx="119">
                  <c:v>4.5255150744335157</c:v>
                </c:pt>
                <c:pt idx="120">
                  <c:v>4.5304068132416937</c:v>
                </c:pt>
                <c:pt idx="121">
                  <c:v>4.535271391859454</c:v>
                </c:pt>
                <c:pt idx="122">
                  <c:v>4.5394451387506551</c:v>
                </c:pt>
                <c:pt idx="123">
                  <c:v>4.5410754087574068</c:v>
                </c:pt>
                <c:pt idx="124">
                  <c:v>4.544083496324018</c:v>
                </c:pt>
                <c:pt idx="125">
                  <c:v>4.547642414787</c:v>
                </c:pt>
                <c:pt idx="126">
                  <c:v>4.5477013760027454</c:v>
                </c:pt>
                <c:pt idx="127">
                  <c:v>4.5555198275484416</c:v>
                </c:pt>
                <c:pt idx="128">
                  <c:v>4.5570947932491688</c:v>
                </c:pt>
                <c:pt idx="129">
                  <c:v>4.558463854694951</c:v>
                </c:pt>
                <c:pt idx="130">
                  <c:v>4.559531605417229</c:v>
                </c:pt>
                <c:pt idx="131">
                  <c:v>4.5625653439529836</c:v>
                </c:pt>
                <c:pt idx="132">
                  <c:v>4.5626440893632365</c:v>
                </c:pt>
                <c:pt idx="133">
                  <c:v>4.5700849391357155</c:v>
                </c:pt>
                <c:pt idx="134">
                  <c:v>4.574019896452894</c:v>
                </c:pt>
                <c:pt idx="135">
                  <c:v>4.5745031246153891</c:v>
                </c:pt>
                <c:pt idx="136">
                  <c:v>4.5879469701753752</c:v>
                </c:pt>
                <c:pt idx="137">
                  <c:v>4.5899513670841996</c:v>
                </c:pt>
                <c:pt idx="138">
                  <c:v>4.5928785392332019</c:v>
                </c:pt>
                <c:pt idx="139">
                  <c:v>4.5999381193825357</c:v>
                </c:pt>
                <c:pt idx="140">
                  <c:v>4.6055245062877699</c:v>
                </c:pt>
                <c:pt idx="141">
                  <c:v>4.6093465477817013</c:v>
                </c:pt>
                <c:pt idx="142">
                  <c:v>4.6093892391105884</c:v>
                </c:pt>
                <c:pt idx="143">
                  <c:v>4.6095105424604963</c:v>
                </c:pt>
                <c:pt idx="144">
                  <c:v>4.6114585501818981</c:v>
                </c:pt>
                <c:pt idx="145">
                  <c:v>4.6132126686339019</c:v>
                </c:pt>
                <c:pt idx="146">
                  <c:v>4.6182883186342396</c:v>
                </c:pt>
                <c:pt idx="147">
                  <c:v>4.624563558714434</c:v>
                </c:pt>
                <c:pt idx="148">
                  <c:v>4.6247455295866358</c:v>
                </c:pt>
                <c:pt idx="149">
                  <c:v>4.6269181714554213</c:v>
                </c:pt>
                <c:pt idx="150">
                  <c:v>4.6269312351396037</c:v>
                </c:pt>
                <c:pt idx="151">
                  <c:v>4.6342698647745371</c:v>
                </c:pt>
                <c:pt idx="152">
                  <c:v>4.6352008551155643</c:v>
                </c:pt>
                <c:pt idx="153">
                  <c:v>4.6363430876986564</c:v>
                </c:pt>
                <c:pt idx="154">
                  <c:v>4.6369418419926749</c:v>
                </c:pt>
                <c:pt idx="155">
                  <c:v>4.6387928901743374</c:v>
                </c:pt>
                <c:pt idx="156">
                  <c:v>4.640290794800876</c:v>
                </c:pt>
                <c:pt idx="157">
                  <c:v>4.6404486192274126</c:v>
                </c:pt>
                <c:pt idx="158">
                  <c:v>4.6421971291771404</c:v>
                </c:pt>
                <c:pt idx="159">
                  <c:v>4.6449063452636885</c:v>
                </c:pt>
                <c:pt idx="160">
                  <c:v>4.6467863545498265</c:v>
                </c:pt>
                <c:pt idx="161">
                  <c:v>4.6474452854410826</c:v>
                </c:pt>
                <c:pt idx="162">
                  <c:v>4.6491576985801029</c:v>
                </c:pt>
                <c:pt idx="163">
                  <c:v>4.6594283854552749</c:v>
                </c:pt>
                <c:pt idx="164">
                  <c:v>4.6659107111251235</c:v>
                </c:pt>
                <c:pt idx="165">
                  <c:v>4.6723235369804579</c:v>
                </c:pt>
                <c:pt idx="166">
                  <c:v>4.6771514396759644</c:v>
                </c:pt>
                <c:pt idx="167">
                  <c:v>4.677406883632476</c:v>
                </c:pt>
                <c:pt idx="168">
                  <c:v>4.6825149130362274</c:v>
                </c:pt>
                <c:pt idx="169">
                  <c:v>4.685427713239374</c:v>
                </c:pt>
                <c:pt idx="170">
                  <c:v>4.6883107402343107</c:v>
                </c:pt>
                <c:pt idx="171">
                  <c:v>4.6901413826188785</c:v>
                </c:pt>
                <c:pt idx="172">
                  <c:v>4.6931029459421323</c:v>
                </c:pt>
                <c:pt idx="173">
                  <c:v>4.6955024126612432</c:v>
                </c:pt>
                <c:pt idx="174">
                  <c:v>4.6975929266229111</c:v>
                </c:pt>
                <c:pt idx="175">
                  <c:v>4.7016277752338178</c:v>
                </c:pt>
                <c:pt idx="176">
                  <c:v>4.7023246504127609</c:v>
                </c:pt>
                <c:pt idx="177">
                  <c:v>4.7050929630383047</c:v>
                </c:pt>
                <c:pt idx="178">
                  <c:v>4.7073905198641262</c:v>
                </c:pt>
                <c:pt idx="179">
                  <c:v>4.709075734111388</c:v>
                </c:pt>
                <c:pt idx="180">
                  <c:v>4.7095336959583793</c:v>
                </c:pt>
                <c:pt idx="181">
                  <c:v>4.7116376451819333</c:v>
                </c:pt>
                <c:pt idx="182">
                  <c:v>4.7129139457583102</c:v>
                </c:pt>
                <c:pt idx="183">
                  <c:v>4.7132638190523615</c:v>
                </c:pt>
                <c:pt idx="184">
                  <c:v>4.7138565986170118</c:v>
                </c:pt>
                <c:pt idx="185">
                  <c:v>4.7159608089673029</c:v>
                </c:pt>
                <c:pt idx="186">
                  <c:v>4.7258664895969229</c:v>
                </c:pt>
                <c:pt idx="187">
                  <c:v>4.7262882914726667</c:v>
                </c:pt>
                <c:pt idx="188">
                  <c:v>4.7279860852619553</c:v>
                </c:pt>
                <c:pt idx="189">
                  <c:v>4.7296914781343808</c:v>
                </c:pt>
                <c:pt idx="190">
                  <c:v>4.7304456905150118</c:v>
                </c:pt>
                <c:pt idx="191">
                  <c:v>4.7309508607652067</c:v>
                </c:pt>
                <c:pt idx="192">
                  <c:v>4.7326913132424195</c:v>
                </c:pt>
                <c:pt idx="193">
                  <c:v>4.7341476984408501</c:v>
                </c:pt>
                <c:pt idx="194">
                  <c:v>4.7414351275181881</c:v>
                </c:pt>
                <c:pt idx="195">
                  <c:v>4.7703798751400228</c:v>
                </c:pt>
                <c:pt idx="196">
                  <c:v>4.7722921844551536</c:v>
                </c:pt>
                <c:pt idx="197">
                  <c:v>4.7801683799198411</c:v>
                </c:pt>
                <c:pt idx="198">
                  <c:v>4.7899682587684014</c:v>
                </c:pt>
                <c:pt idx="199">
                  <c:v>4.7928600126357814</c:v>
                </c:pt>
                <c:pt idx="200">
                  <c:v>4.7990227985993048</c:v>
                </c:pt>
                <c:pt idx="201">
                  <c:v>4.7995678056326367</c:v>
                </c:pt>
                <c:pt idx="202">
                  <c:v>4.8041649219386171</c:v>
                </c:pt>
                <c:pt idx="203">
                  <c:v>4.8056813882767182</c:v>
                </c:pt>
                <c:pt idx="204">
                  <c:v>4.8062469545560926</c:v>
                </c:pt>
                <c:pt idx="205">
                  <c:v>4.8080446845508797</c:v>
                </c:pt>
                <c:pt idx="206">
                  <c:v>4.8113779463877959</c:v>
                </c:pt>
                <c:pt idx="207">
                  <c:v>4.8141258639006104</c:v>
                </c:pt>
                <c:pt idx="208">
                  <c:v>4.8186955900457251</c:v>
                </c:pt>
                <c:pt idx="209">
                  <c:v>4.8204291504636689</c:v>
                </c:pt>
                <c:pt idx="210">
                  <c:v>4.8248378999801487</c:v>
                </c:pt>
                <c:pt idx="211">
                  <c:v>4.8257566929339344</c:v>
                </c:pt>
                <c:pt idx="212">
                  <c:v>4.8265548744337305</c:v>
                </c:pt>
                <c:pt idx="213">
                  <c:v>4.8279698097683283</c:v>
                </c:pt>
                <c:pt idx="214">
                  <c:v>4.8330306227586428</c:v>
                </c:pt>
                <c:pt idx="215">
                  <c:v>4.8397466638320576</c:v>
                </c:pt>
                <c:pt idx="216">
                  <c:v>4.8406647278064323</c:v>
                </c:pt>
                <c:pt idx="217">
                  <c:v>4.8428306770563312</c:v>
                </c:pt>
                <c:pt idx="218">
                  <c:v>4.8459761970772073</c:v>
                </c:pt>
                <c:pt idx="219">
                  <c:v>4.8483667445580778</c:v>
                </c:pt>
                <c:pt idx="220">
                  <c:v>4.8514667098918531</c:v>
                </c:pt>
                <c:pt idx="221">
                  <c:v>4.8719891475127435</c:v>
                </c:pt>
                <c:pt idx="222">
                  <c:v>4.8745335357865818</c:v>
                </c:pt>
                <c:pt idx="223">
                  <c:v>4.8753556269556899</c:v>
                </c:pt>
                <c:pt idx="224">
                  <c:v>4.8765062293332964</c:v>
                </c:pt>
                <c:pt idx="225">
                  <c:v>4.8780581043957465</c:v>
                </c:pt>
                <c:pt idx="226">
                  <c:v>4.8829669730431533</c:v>
                </c:pt>
                <c:pt idx="227">
                  <c:v>4.8849785634835055</c:v>
                </c:pt>
                <c:pt idx="228">
                  <c:v>4.8908645716615409</c:v>
                </c:pt>
                <c:pt idx="229">
                  <c:v>4.8911816025422059</c:v>
                </c:pt>
                <c:pt idx="230">
                  <c:v>4.891372423624281</c:v>
                </c:pt>
                <c:pt idx="231">
                  <c:v>4.8954216971810638</c:v>
                </c:pt>
                <c:pt idx="232">
                  <c:v>4.9017734369493633</c:v>
                </c:pt>
                <c:pt idx="233">
                  <c:v>4.9042289008871123</c:v>
                </c:pt>
                <c:pt idx="234">
                  <c:v>4.9201985054603856</c:v>
                </c:pt>
                <c:pt idx="235">
                  <c:v>4.9203490375800305</c:v>
                </c:pt>
                <c:pt idx="236">
                  <c:v>4.9272047588359893</c:v>
                </c:pt>
                <c:pt idx="237">
                  <c:v>4.9275490073121357</c:v>
                </c:pt>
                <c:pt idx="238">
                  <c:v>4.9316113865168809</c:v>
                </c:pt>
                <c:pt idx="239">
                  <c:v>4.934414887544512</c:v>
                </c:pt>
                <c:pt idx="240">
                  <c:v>4.943579493188702</c:v>
                </c:pt>
                <c:pt idx="241">
                  <c:v>4.9444339137186155</c:v>
                </c:pt>
                <c:pt idx="242">
                  <c:v>4.9469174367092048</c:v>
                </c:pt>
                <c:pt idx="243">
                  <c:v>4.9494332485007568</c:v>
                </c:pt>
                <c:pt idx="244">
                  <c:v>4.9548754854450978</c:v>
                </c:pt>
                <c:pt idx="245">
                  <c:v>4.9555549621788737</c:v>
                </c:pt>
                <c:pt idx="246">
                  <c:v>4.9637187563098601</c:v>
                </c:pt>
                <c:pt idx="247">
                  <c:v>4.9638762090627342</c:v>
                </c:pt>
                <c:pt idx="248">
                  <c:v>4.9650153165909785</c:v>
                </c:pt>
                <c:pt idx="249">
                  <c:v>4.9657091194038232</c:v>
                </c:pt>
                <c:pt idx="250">
                  <c:v>4.9686542707724888</c:v>
                </c:pt>
                <c:pt idx="251">
                  <c:v>4.9691111065270119</c:v>
                </c:pt>
                <c:pt idx="252">
                  <c:v>4.9702152891630123</c:v>
                </c:pt>
                <c:pt idx="253">
                  <c:v>4.9726219509093399</c:v>
                </c:pt>
                <c:pt idx="254">
                  <c:v>4.9731275480870671</c:v>
                </c:pt>
                <c:pt idx="255">
                  <c:v>4.9768458229173627</c:v>
                </c:pt>
                <c:pt idx="256">
                  <c:v>4.9840988526654426</c:v>
                </c:pt>
                <c:pt idx="257">
                  <c:v>4.9843084705222616</c:v>
                </c:pt>
                <c:pt idx="258">
                  <c:v>4.9860251365489141</c:v>
                </c:pt>
                <c:pt idx="259">
                  <c:v>4.9935845431500629</c:v>
                </c:pt>
                <c:pt idx="260">
                  <c:v>4.9949782484966203</c:v>
                </c:pt>
                <c:pt idx="261">
                  <c:v>5.000358726533376</c:v>
                </c:pt>
                <c:pt idx="262">
                  <c:v>5.0021712330678598</c:v>
                </c:pt>
                <c:pt idx="263">
                  <c:v>5.0083334501743479</c:v>
                </c:pt>
                <c:pt idx="264">
                  <c:v>5.0098115194704063</c:v>
                </c:pt>
                <c:pt idx="265">
                  <c:v>5.0105059232571216</c:v>
                </c:pt>
                <c:pt idx="266">
                  <c:v>5.0110742092129028</c:v>
                </c:pt>
                <c:pt idx="267">
                  <c:v>5.0111941339874981</c:v>
                </c:pt>
                <c:pt idx="268">
                  <c:v>5.0119407253264097</c:v>
                </c:pt>
                <c:pt idx="269">
                  <c:v>5.0126842159771847</c:v>
                </c:pt>
                <c:pt idx="270">
                  <c:v>5.0130883699020021</c:v>
                </c:pt>
                <c:pt idx="271">
                  <c:v>5.0201582275700458</c:v>
                </c:pt>
                <c:pt idx="272">
                  <c:v>5.0245490416252592</c:v>
                </c:pt>
                <c:pt idx="273">
                  <c:v>5.0416885334072745</c:v>
                </c:pt>
                <c:pt idx="274">
                  <c:v>5.0441257723116646</c:v>
                </c:pt>
                <c:pt idx="275">
                  <c:v>5.0486703040525747</c:v>
                </c:pt>
                <c:pt idx="276">
                  <c:v>5.0507992008612916</c:v>
                </c:pt>
                <c:pt idx="277">
                  <c:v>5.0523321612179544</c:v>
                </c:pt>
                <c:pt idx="278">
                  <c:v>5.0606612673043596</c:v>
                </c:pt>
                <c:pt idx="279">
                  <c:v>5.0689216272190443</c:v>
                </c:pt>
                <c:pt idx="280">
                  <c:v>5.0713234075236295</c:v>
                </c:pt>
                <c:pt idx="281">
                  <c:v>5.073749436818968</c:v>
                </c:pt>
                <c:pt idx="282">
                  <c:v>5.0771170427250212</c:v>
                </c:pt>
                <c:pt idx="283">
                  <c:v>5.080776222123248</c:v>
                </c:pt>
                <c:pt idx="284">
                  <c:v>5.0821604825628182</c:v>
                </c:pt>
                <c:pt idx="285">
                  <c:v>5.0852160101663149</c:v>
                </c:pt>
                <c:pt idx="286">
                  <c:v>5.0857413570059578</c:v>
                </c:pt>
                <c:pt idx="287">
                  <c:v>5.0960205479552059</c:v>
                </c:pt>
                <c:pt idx="288">
                  <c:v>5.0985530262864813</c:v>
                </c:pt>
                <c:pt idx="289">
                  <c:v>5.1045612483325442</c:v>
                </c:pt>
                <c:pt idx="290">
                  <c:v>5.1147655509712058</c:v>
                </c:pt>
                <c:pt idx="291">
                  <c:v>5.1154516143565587</c:v>
                </c:pt>
                <c:pt idx="292">
                  <c:v>5.1162845063157549</c:v>
                </c:pt>
                <c:pt idx="293">
                  <c:v>5.1215624183471702</c:v>
                </c:pt>
                <c:pt idx="294">
                  <c:v>5.1402451968305654</c:v>
                </c:pt>
                <c:pt idx="295">
                  <c:v>5.1412057312098858</c:v>
                </c:pt>
                <c:pt idx="296">
                  <c:v>5.1472242183610462</c:v>
                </c:pt>
                <c:pt idx="297">
                  <c:v>5.149595943814373</c:v>
                </c:pt>
                <c:pt idx="298">
                  <c:v>5.1529538473907444</c:v>
                </c:pt>
                <c:pt idx="299">
                  <c:v>5.1648504865922105</c:v>
                </c:pt>
                <c:pt idx="300">
                  <c:v>5.1696241164011711</c:v>
                </c:pt>
                <c:pt idx="301">
                  <c:v>5.1788249495146728</c:v>
                </c:pt>
                <c:pt idx="302">
                  <c:v>5.1832473303264983</c:v>
                </c:pt>
                <c:pt idx="303">
                  <c:v>5.1836724779703074</c:v>
                </c:pt>
                <c:pt idx="304">
                  <c:v>5.1851625313266156</c:v>
                </c:pt>
                <c:pt idx="305">
                  <c:v>5.1852670573076978</c:v>
                </c:pt>
                <c:pt idx="306">
                  <c:v>5.1931116131747528</c:v>
                </c:pt>
                <c:pt idx="307">
                  <c:v>5.2024929785433924</c:v>
                </c:pt>
                <c:pt idx="308">
                  <c:v>5.2174512150479257</c:v>
                </c:pt>
                <c:pt idx="309">
                  <c:v>5.2285491334219305</c:v>
                </c:pt>
                <c:pt idx="310">
                  <c:v>5.2380495534908516</c:v>
                </c:pt>
                <c:pt idx="311">
                  <c:v>5.2418558239994466</c:v>
                </c:pt>
                <c:pt idx="312">
                  <c:v>5.2448407281869729</c:v>
                </c:pt>
                <c:pt idx="313">
                  <c:v>5.2469581149674784</c:v>
                </c:pt>
                <c:pt idx="314">
                  <c:v>5.2508899567917231</c:v>
                </c:pt>
                <c:pt idx="315">
                  <c:v>5.2544496791153747</c:v>
                </c:pt>
                <c:pt idx="316">
                  <c:v>5.2740982678087684</c:v>
                </c:pt>
                <c:pt idx="317">
                  <c:v>5.277773103646541</c:v>
                </c:pt>
                <c:pt idx="318">
                  <c:v>5.2781161390374951</c:v>
                </c:pt>
                <c:pt idx="319">
                  <c:v>5.2952756880109195</c:v>
                </c:pt>
                <c:pt idx="320">
                  <c:v>5.296998042292433</c:v>
                </c:pt>
                <c:pt idx="321">
                  <c:v>5.3216086838035981</c:v>
                </c:pt>
                <c:pt idx="322">
                  <c:v>5.3600051530952637</c:v>
                </c:pt>
                <c:pt idx="323">
                  <c:v>5.3640939509437899</c:v>
                </c:pt>
                <c:pt idx="324">
                  <c:v>5.3697056726898538</c:v>
                </c:pt>
                <c:pt idx="325">
                  <c:v>5.3972047268163452</c:v>
                </c:pt>
                <c:pt idx="326">
                  <c:v>5.440827136231416</c:v>
                </c:pt>
                <c:pt idx="327">
                  <c:v>5.4496806776776276</c:v>
                </c:pt>
                <c:pt idx="328">
                  <c:v>5.4540050054530731</c:v>
                </c:pt>
                <c:pt idx="329">
                  <c:v>5.4721813538618225</c:v>
                </c:pt>
                <c:pt idx="330">
                  <c:v>5.5266659745054065</c:v>
                </c:pt>
                <c:pt idx="331">
                  <c:v>5.6354633790633759</c:v>
                </c:pt>
                <c:pt idx="332">
                  <c:v>5.6408911516492575</c:v>
                </c:pt>
                <c:pt idx="333">
                  <c:v>5.6541454179529875</c:v>
                </c:pt>
              </c:numCache>
            </c:numRef>
          </c:xVal>
          <c:yVal>
            <c:numRef>
              <c:f>PlotsLog!$E$15:$E$32000</c:f>
              <c:numCache>
                <c:formatCode>General</c:formatCode>
                <c:ptCount val="31986"/>
                <c:pt idx="0">
                  <c:v>0.99850299401197606</c:v>
                </c:pt>
                <c:pt idx="1">
                  <c:v>0.99550898203592819</c:v>
                </c:pt>
                <c:pt idx="2">
                  <c:v>0.99251497005988021</c:v>
                </c:pt>
                <c:pt idx="3">
                  <c:v>0.98952095808383234</c:v>
                </c:pt>
                <c:pt idx="4">
                  <c:v>0.98652694610778446</c:v>
                </c:pt>
                <c:pt idx="5">
                  <c:v>0.98353293413173648</c:v>
                </c:pt>
                <c:pt idx="6">
                  <c:v>0.98053892215568861</c:v>
                </c:pt>
                <c:pt idx="7">
                  <c:v>0.97754491017964074</c:v>
                </c:pt>
                <c:pt idx="8">
                  <c:v>0.97455089820359286</c:v>
                </c:pt>
                <c:pt idx="9">
                  <c:v>0.97155688622754488</c:v>
                </c:pt>
                <c:pt idx="10">
                  <c:v>0.96856287425149701</c:v>
                </c:pt>
                <c:pt idx="11">
                  <c:v>0.96556886227544914</c:v>
                </c:pt>
                <c:pt idx="12">
                  <c:v>0.96257485029940115</c:v>
                </c:pt>
                <c:pt idx="13">
                  <c:v>0.95958083832335328</c:v>
                </c:pt>
                <c:pt idx="14">
                  <c:v>0.95658682634730541</c:v>
                </c:pt>
                <c:pt idx="15">
                  <c:v>0.95359281437125754</c:v>
                </c:pt>
                <c:pt idx="16">
                  <c:v>0.95059880239520955</c:v>
                </c:pt>
                <c:pt idx="17">
                  <c:v>0.94760479041916168</c:v>
                </c:pt>
                <c:pt idx="18">
                  <c:v>0.94461077844311381</c:v>
                </c:pt>
                <c:pt idx="19">
                  <c:v>0.94161676646706582</c:v>
                </c:pt>
                <c:pt idx="20">
                  <c:v>0.93862275449101795</c:v>
                </c:pt>
                <c:pt idx="21">
                  <c:v>0.93562874251497008</c:v>
                </c:pt>
                <c:pt idx="22">
                  <c:v>0.93263473053892221</c:v>
                </c:pt>
                <c:pt idx="23">
                  <c:v>0.92964071856287422</c:v>
                </c:pt>
                <c:pt idx="24">
                  <c:v>0.92664670658682635</c:v>
                </c:pt>
                <c:pt idx="25">
                  <c:v>0.92365269461077848</c:v>
                </c:pt>
                <c:pt idx="26">
                  <c:v>0.9206586826347305</c:v>
                </c:pt>
                <c:pt idx="27">
                  <c:v>0.91766467065868262</c:v>
                </c:pt>
                <c:pt idx="28">
                  <c:v>0.91467065868263475</c:v>
                </c:pt>
                <c:pt idx="29">
                  <c:v>0.91167664670658688</c:v>
                </c:pt>
                <c:pt idx="30">
                  <c:v>0.9086826347305389</c:v>
                </c:pt>
                <c:pt idx="31">
                  <c:v>0.90568862275449102</c:v>
                </c:pt>
                <c:pt idx="32">
                  <c:v>0.90269461077844315</c:v>
                </c:pt>
                <c:pt idx="33">
                  <c:v>0.89970059880239517</c:v>
                </c:pt>
                <c:pt idx="34">
                  <c:v>0.8967065868263473</c:v>
                </c:pt>
                <c:pt idx="35">
                  <c:v>0.89371257485029942</c:v>
                </c:pt>
                <c:pt idx="36">
                  <c:v>0.89071856287425155</c:v>
                </c:pt>
                <c:pt idx="37">
                  <c:v>0.88772455089820357</c:v>
                </c:pt>
                <c:pt idx="38">
                  <c:v>0.8847305389221557</c:v>
                </c:pt>
                <c:pt idx="39">
                  <c:v>0.88173652694610782</c:v>
                </c:pt>
                <c:pt idx="40">
                  <c:v>0.87874251497005984</c:v>
                </c:pt>
                <c:pt idx="41">
                  <c:v>0.87574850299401197</c:v>
                </c:pt>
                <c:pt idx="42">
                  <c:v>0.8727544910179641</c:v>
                </c:pt>
                <c:pt idx="43">
                  <c:v>0.86976047904191622</c:v>
                </c:pt>
                <c:pt idx="44">
                  <c:v>0.86676646706586824</c:v>
                </c:pt>
                <c:pt idx="45">
                  <c:v>0.86377245508982037</c:v>
                </c:pt>
                <c:pt idx="46">
                  <c:v>0.8607784431137725</c:v>
                </c:pt>
                <c:pt idx="47">
                  <c:v>0.85778443113772451</c:v>
                </c:pt>
                <c:pt idx="48">
                  <c:v>0.85479041916167664</c:v>
                </c:pt>
                <c:pt idx="49">
                  <c:v>0.85179640718562877</c:v>
                </c:pt>
                <c:pt idx="50">
                  <c:v>0.8488023952095809</c:v>
                </c:pt>
                <c:pt idx="51">
                  <c:v>0.84580838323353291</c:v>
                </c:pt>
                <c:pt idx="52">
                  <c:v>0.84281437125748504</c:v>
                </c:pt>
                <c:pt idx="53">
                  <c:v>0.83982035928143706</c:v>
                </c:pt>
                <c:pt idx="54">
                  <c:v>0.83682634730538918</c:v>
                </c:pt>
                <c:pt idx="55">
                  <c:v>0.83383233532934131</c:v>
                </c:pt>
                <c:pt idx="56">
                  <c:v>0.83083832335329344</c:v>
                </c:pt>
                <c:pt idx="57">
                  <c:v>0.82784431137724557</c:v>
                </c:pt>
                <c:pt idx="58">
                  <c:v>0.82485029940119758</c:v>
                </c:pt>
                <c:pt idx="59">
                  <c:v>0.82185628742514971</c:v>
                </c:pt>
                <c:pt idx="60">
                  <c:v>0.81886227544910173</c:v>
                </c:pt>
                <c:pt idx="61">
                  <c:v>0.81586826347305386</c:v>
                </c:pt>
                <c:pt idx="62">
                  <c:v>0.81287425149700598</c:v>
                </c:pt>
                <c:pt idx="63">
                  <c:v>0.80988023952095811</c:v>
                </c:pt>
                <c:pt idx="64">
                  <c:v>0.80688622754491024</c:v>
                </c:pt>
                <c:pt idx="65">
                  <c:v>0.80389221556886226</c:v>
                </c:pt>
                <c:pt idx="66">
                  <c:v>0.80089820359281438</c:v>
                </c:pt>
                <c:pt idx="67">
                  <c:v>0.7979041916167664</c:v>
                </c:pt>
                <c:pt idx="68">
                  <c:v>0.79491017964071853</c:v>
                </c:pt>
                <c:pt idx="69">
                  <c:v>0.79191616766467066</c:v>
                </c:pt>
                <c:pt idx="70">
                  <c:v>0.78892215568862278</c:v>
                </c:pt>
                <c:pt idx="71">
                  <c:v>0.78592814371257491</c:v>
                </c:pt>
                <c:pt idx="72">
                  <c:v>0.78293413173652693</c:v>
                </c:pt>
                <c:pt idx="73">
                  <c:v>0.77994011976047906</c:v>
                </c:pt>
                <c:pt idx="74">
                  <c:v>0.77694610778443107</c:v>
                </c:pt>
                <c:pt idx="75">
                  <c:v>0.7739520958083832</c:v>
                </c:pt>
                <c:pt idx="76">
                  <c:v>0.77095808383233533</c:v>
                </c:pt>
                <c:pt idx="77">
                  <c:v>0.76796407185628746</c:v>
                </c:pt>
                <c:pt idx="78">
                  <c:v>0.76497005988023958</c:v>
                </c:pt>
                <c:pt idx="79">
                  <c:v>0.7619760479041916</c:v>
                </c:pt>
                <c:pt idx="80">
                  <c:v>0.75898203592814373</c:v>
                </c:pt>
                <c:pt idx="81">
                  <c:v>0.75598802395209574</c:v>
                </c:pt>
                <c:pt idx="82">
                  <c:v>0.75299401197604787</c:v>
                </c:pt>
                <c:pt idx="83">
                  <c:v>0.75</c:v>
                </c:pt>
                <c:pt idx="84">
                  <c:v>0.74700598802395213</c:v>
                </c:pt>
                <c:pt idx="85">
                  <c:v>0.74401197604790426</c:v>
                </c:pt>
                <c:pt idx="86">
                  <c:v>0.74101796407185627</c:v>
                </c:pt>
                <c:pt idx="87">
                  <c:v>0.7380239520958084</c:v>
                </c:pt>
                <c:pt idx="88">
                  <c:v>0.73502994011976042</c:v>
                </c:pt>
                <c:pt idx="89">
                  <c:v>0.73203592814371254</c:v>
                </c:pt>
                <c:pt idx="90">
                  <c:v>0.72904191616766467</c:v>
                </c:pt>
                <c:pt idx="91">
                  <c:v>0.7260479041916168</c:v>
                </c:pt>
                <c:pt idx="92">
                  <c:v>0.72305389221556893</c:v>
                </c:pt>
                <c:pt idx="93">
                  <c:v>0.72005988023952094</c:v>
                </c:pt>
                <c:pt idx="94">
                  <c:v>0.71706586826347307</c:v>
                </c:pt>
                <c:pt idx="95">
                  <c:v>0.71407185628742509</c:v>
                </c:pt>
                <c:pt idx="96">
                  <c:v>0.71107784431137722</c:v>
                </c:pt>
                <c:pt idx="97">
                  <c:v>0.70808383233532934</c:v>
                </c:pt>
                <c:pt idx="98">
                  <c:v>0.70508982035928147</c:v>
                </c:pt>
                <c:pt idx="99">
                  <c:v>0.7020958083832336</c:v>
                </c:pt>
                <c:pt idx="100">
                  <c:v>0.69910179640718562</c:v>
                </c:pt>
                <c:pt idx="101">
                  <c:v>0.69610778443113774</c:v>
                </c:pt>
                <c:pt idx="102">
                  <c:v>0.69311377245508976</c:v>
                </c:pt>
                <c:pt idx="103">
                  <c:v>0.69011976047904189</c:v>
                </c:pt>
                <c:pt idx="104">
                  <c:v>0.68712574850299402</c:v>
                </c:pt>
                <c:pt idx="105">
                  <c:v>0.68413173652694614</c:v>
                </c:pt>
                <c:pt idx="106">
                  <c:v>0.68113772455089827</c:v>
                </c:pt>
                <c:pt idx="107">
                  <c:v>0.67814371257485029</c:v>
                </c:pt>
                <c:pt idx="108">
                  <c:v>0.67514970059880242</c:v>
                </c:pt>
                <c:pt idx="109">
                  <c:v>0.67215568862275443</c:v>
                </c:pt>
                <c:pt idx="110">
                  <c:v>0.66916167664670656</c:v>
                </c:pt>
                <c:pt idx="111">
                  <c:v>0.66616766467065869</c:v>
                </c:pt>
                <c:pt idx="112">
                  <c:v>0.66317365269461082</c:v>
                </c:pt>
                <c:pt idx="113">
                  <c:v>0.66017964071856294</c:v>
                </c:pt>
                <c:pt idx="114">
                  <c:v>0.65718562874251496</c:v>
                </c:pt>
                <c:pt idx="115">
                  <c:v>0.65419161676646709</c:v>
                </c:pt>
                <c:pt idx="116">
                  <c:v>0.6511976047904191</c:v>
                </c:pt>
                <c:pt idx="117">
                  <c:v>0.64820359281437123</c:v>
                </c:pt>
                <c:pt idx="118">
                  <c:v>0.64520958083832336</c:v>
                </c:pt>
                <c:pt idx="119">
                  <c:v>0.64221556886227549</c:v>
                </c:pt>
                <c:pt idx="120">
                  <c:v>0.63922155688622762</c:v>
                </c:pt>
                <c:pt idx="121">
                  <c:v>0.63622754491017963</c:v>
                </c:pt>
                <c:pt idx="122">
                  <c:v>0.63323353293413176</c:v>
                </c:pt>
                <c:pt idx="123">
                  <c:v>0.63023952095808378</c:v>
                </c:pt>
                <c:pt idx="124">
                  <c:v>0.6272455089820359</c:v>
                </c:pt>
                <c:pt idx="125">
                  <c:v>0.62425149700598803</c:v>
                </c:pt>
                <c:pt idx="126">
                  <c:v>0.62125748502994016</c:v>
                </c:pt>
                <c:pt idx="127">
                  <c:v>0.61826347305389229</c:v>
                </c:pt>
                <c:pt idx="128">
                  <c:v>0.6152694610778443</c:v>
                </c:pt>
                <c:pt idx="129">
                  <c:v>0.61227544910179643</c:v>
                </c:pt>
                <c:pt idx="130">
                  <c:v>0.60928143712574845</c:v>
                </c:pt>
                <c:pt idx="131">
                  <c:v>0.60628742514970058</c:v>
                </c:pt>
                <c:pt idx="132">
                  <c:v>0.6032934131736527</c:v>
                </c:pt>
                <c:pt idx="133">
                  <c:v>0.60029940119760483</c:v>
                </c:pt>
                <c:pt idx="134">
                  <c:v>0.59730538922155696</c:v>
                </c:pt>
                <c:pt idx="135">
                  <c:v>0.59431137724550898</c:v>
                </c:pt>
                <c:pt idx="136">
                  <c:v>0.5913173652694611</c:v>
                </c:pt>
                <c:pt idx="137">
                  <c:v>0.58832335329341312</c:v>
                </c:pt>
                <c:pt idx="138">
                  <c:v>0.58532934131736525</c:v>
                </c:pt>
                <c:pt idx="139">
                  <c:v>0.58233532934131738</c:v>
                </c:pt>
                <c:pt idx="140">
                  <c:v>0.5793413173652695</c:v>
                </c:pt>
                <c:pt idx="141">
                  <c:v>0.57634730538922163</c:v>
                </c:pt>
                <c:pt idx="142">
                  <c:v>0.57335329341317365</c:v>
                </c:pt>
                <c:pt idx="143">
                  <c:v>0.57035928143712578</c:v>
                </c:pt>
                <c:pt idx="144">
                  <c:v>0.56736526946107779</c:v>
                </c:pt>
                <c:pt idx="145">
                  <c:v>0.56437125748502992</c:v>
                </c:pt>
                <c:pt idx="146">
                  <c:v>0.56137724550898205</c:v>
                </c:pt>
                <c:pt idx="147">
                  <c:v>0.55838323353293418</c:v>
                </c:pt>
                <c:pt idx="148">
                  <c:v>0.5553892215568863</c:v>
                </c:pt>
                <c:pt idx="149">
                  <c:v>0.55239520958083832</c:v>
                </c:pt>
                <c:pt idx="150">
                  <c:v>0.54940119760479034</c:v>
                </c:pt>
                <c:pt idx="151">
                  <c:v>0.54640718562874246</c:v>
                </c:pt>
                <c:pt idx="152">
                  <c:v>0.54341317365269459</c:v>
                </c:pt>
                <c:pt idx="153">
                  <c:v>0.54041916167664672</c:v>
                </c:pt>
                <c:pt idx="154">
                  <c:v>0.53742514970059885</c:v>
                </c:pt>
                <c:pt idx="155">
                  <c:v>0.53443113772455098</c:v>
                </c:pt>
                <c:pt idx="156">
                  <c:v>0.53143712574850299</c:v>
                </c:pt>
                <c:pt idx="157">
                  <c:v>0.52844311377245501</c:v>
                </c:pt>
                <c:pt idx="158">
                  <c:v>0.52544910179640714</c:v>
                </c:pt>
                <c:pt idx="159">
                  <c:v>0.52245508982035926</c:v>
                </c:pt>
                <c:pt idx="160">
                  <c:v>0.51946107784431139</c:v>
                </c:pt>
                <c:pt idx="161">
                  <c:v>0.51646706586826352</c:v>
                </c:pt>
                <c:pt idx="162">
                  <c:v>0.51347305389221565</c:v>
                </c:pt>
                <c:pt idx="163">
                  <c:v>0.51047904191616766</c:v>
                </c:pt>
                <c:pt idx="164">
                  <c:v>0.50748502994011968</c:v>
                </c:pt>
                <c:pt idx="165">
                  <c:v>0.50449101796407181</c:v>
                </c:pt>
                <c:pt idx="166">
                  <c:v>0.50149700598802394</c:v>
                </c:pt>
                <c:pt idx="167">
                  <c:v>0.49850299401197606</c:v>
                </c:pt>
                <c:pt idx="168">
                  <c:v>0.49550898203592819</c:v>
                </c:pt>
                <c:pt idx="169">
                  <c:v>0.49251497005988021</c:v>
                </c:pt>
                <c:pt idx="170">
                  <c:v>0.48952095808383234</c:v>
                </c:pt>
                <c:pt idx="171">
                  <c:v>0.48652694610778446</c:v>
                </c:pt>
                <c:pt idx="172">
                  <c:v>0.48353293413173648</c:v>
                </c:pt>
                <c:pt idx="173">
                  <c:v>0.48053892215568861</c:v>
                </c:pt>
                <c:pt idx="174">
                  <c:v>0.47754491017964074</c:v>
                </c:pt>
                <c:pt idx="175">
                  <c:v>0.47455089820359286</c:v>
                </c:pt>
                <c:pt idx="176">
                  <c:v>0.47155688622754488</c:v>
                </c:pt>
                <c:pt idx="177">
                  <c:v>0.46856287425149701</c:v>
                </c:pt>
                <c:pt idx="178">
                  <c:v>0.46556886227544914</c:v>
                </c:pt>
                <c:pt idx="179">
                  <c:v>0.46257485029940115</c:v>
                </c:pt>
                <c:pt idx="180">
                  <c:v>0.45958083832335328</c:v>
                </c:pt>
                <c:pt idx="181">
                  <c:v>0.45658682634730541</c:v>
                </c:pt>
                <c:pt idx="182">
                  <c:v>0.45359281437125754</c:v>
                </c:pt>
                <c:pt idx="183">
                  <c:v>0.45059880239520955</c:v>
                </c:pt>
                <c:pt idx="184">
                  <c:v>0.44760479041916168</c:v>
                </c:pt>
                <c:pt idx="185">
                  <c:v>0.44461077844311381</c:v>
                </c:pt>
                <c:pt idx="186">
                  <c:v>0.44161676646706582</c:v>
                </c:pt>
                <c:pt idx="187">
                  <c:v>0.43862275449101795</c:v>
                </c:pt>
                <c:pt idx="188">
                  <c:v>0.43562874251497008</c:v>
                </c:pt>
                <c:pt idx="189">
                  <c:v>0.43263473053892221</c:v>
                </c:pt>
                <c:pt idx="190">
                  <c:v>0.42964071856287422</c:v>
                </c:pt>
                <c:pt idx="191">
                  <c:v>0.42664670658682635</c:v>
                </c:pt>
                <c:pt idx="192">
                  <c:v>0.42365269461077848</c:v>
                </c:pt>
                <c:pt idx="193">
                  <c:v>0.4206586826347305</c:v>
                </c:pt>
                <c:pt idx="194">
                  <c:v>0.41766467065868262</c:v>
                </c:pt>
                <c:pt idx="195">
                  <c:v>0.41467065868263475</c:v>
                </c:pt>
                <c:pt idx="196">
                  <c:v>0.41167664670658688</c:v>
                </c:pt>
                <c:pt idx="197">
                  <c:v>0.4086826347305389</c:v>
                </c:pt>
                <c:pt idx="198">
                  <c:v>0.40568862275449102</c:v>
                </c:pt>
                <c:pt idx="199">
                  <c:v>0.40269461077844315</c:v>
                </c:pt>
                <c:pt idx="200">
                  <c:v>0.39970059880239517</c:v>
                </c:pt>
                <c:pt idx="201">
                  <c:v>0.3967065868263473</c:v>
                </c:pt>
                <c:pt idx="202">
                  <c:v>0.39371257485029942</c:v>
                </c:pt>
                <c:pt idx="203">
                  <c:v>0.39071856287425155</c:v>
                </c:pt>
                <c:pt idx="204">
                  <c:v>0.38772455089820357</c:v>
                </c:pt>
                <c:pt idx="205">
                  <c:v>0.3847305389221557</c:v>
                </c:pt>
                <c:pt idx="206">
                  <c:v>0.38173652694610782</c:v>
                </c:pt>
                <c:pt idx="207">
                  <c:v>0.37874251497005984</c:v>
                </c:pt>
                <c:pt idx="208">
                  <c:v>0.37574850299401197</c:v>
                </c:pt>
                <c:pt idx="209">
                  <c:v>0.3727544910179641</c:v>
                </c:pt>
                <c:pt idx="210">
                  <c:v>0.36976047904191611</c:v>
                </c:pt>
                <c:pt idx="211">
                  <c:v>0.36676646706586824</c:v>
                </c:pt>
                <c:pt idx="212">
                  <c:v>0.36377245508982037</c:v>
                </c:pt>
                <c:pt idx="213">
                  <c:v>0.3607784431137725</c:v>
                </c:pt>
                <c:pt idx="214">
                  <c:v>0.35778443113772451</c:v>
                </c:pt>
                <c:pt idx="215">
                  <c:v>0.35479041916167664</c:v>
                </c:pt>
                <c:pt idx="216">
                  <c:v>0.35179640718562877</c:v>
                </c:pt>
                <c:pt idx="217">
                  <c:v>0.34880239520958078</c:v>
                </c:pt>
                <c:pt idx="218">
                  <c:v>0.34580838323353291</c:v>
                </c:pt>
                <c:pt idx="219">
                  <c:v>0.34281437125748504</c:v>
                </c:pt>
                <c:pt idx="220">
                  <c:v>0.33982035928143717</c:v>
                </c:pt>
                <c:pt idx="221">
                  <c:v>0.33682634730538918</c:v>
                </c:pt>
                <c:pt idx="222">
                  <c:v>0.33383233532934131</c:v>
                </c:pt>
                <c:pt idx="223">
                  <c:v>0.33083832335329344</c:v>
                </c:pt>
                <c:pt idx="224">
                  <c:v>0.32784431137724546</c:v>
                </c:pt>
                <c:pt idx="225">
                  <c:v>0.32485029940119758</c:v>
                </c:pt>
                <c:pt idx="226">
                  <c:v>0.32185628742514971</c:v>
                </c:pt>
                <c:pt idx="227">
                  <c:v>0.31886227544910184</c:v>
                </c:pt>
                <c:pt idx="228">
                  <c:v>0.31586826347305386</c:v>
                </c:pt>
                <c:pt idx="229">
                  <c:v>0.31287425149700598</c:v>
                </c:pt>
                <c:pt idx="230">
                  <c:v>0.30988023952095811</c:v>
                </c:pt>
                <c:pt idx="231">
                  <c:v>0.30688622754491013</c:v>
                </c:pt>
                <c:pt idx="232">
                  <c:v>0.30389221556886226</c:v>
                </c:pt>
                <c:pt idx="233">
                  <c:v>0.30089820359281438</c:v>
                </c:pt>
                <c:pt idx="234">
                  <c:v>0.29790419161676651</c:v>
                </c:pt>
                <c:pt idx="235">
                  <c:v>0.29491017964071853</c:v>
                </c:pt>
                <c:pt idx="236">
                  <c:v>0.29191616766467066</c:v>
                </c:pt>
                <c:pt idx="237">
                  <c:v>0.28892215568862278</c:v>
                </c:pt>
                <c:pt idx="238">
                  <c:v>0.2859281437125748</c:v>
                </c:pt>
                <c:pt idx="239">
                  <c:v>0.28293413173652693</c:v>
                </c:pt>
                <c:pt idx="240">
                  <c:v>0.27994011976047906</c:v>
                </c:pt>
                <c:pt idx="241">
                  <c:v>0.27694610778443118</c:v>
                </c:pt>
                <c:pt idx="242">
                  <c:v>0.2739520958083832</c:v>
                </c:pt>
                <c:pt idx="243">
                  <c:v>0.27095808383233533</c:v>
                </c:pt>
                <c:pt idx="244">
                  <c:v>0.26796407185628746</c:v>
                </c:pt>
                <c:pt idx="245">
                  <c:v>0.26497005988023947</c:v>
                </c:pt>
                <c:pt idx="246">
                  <c:v>0.2619760479041916</c:v>
                </c:pt>
                <c:pt idx="247">
                  <c:v>0.25898203592814373</c:v>
                </c:pt>
                <c:pt idx="248">
                  <c:v>0.25598802395209586</c:v>
                </c:pt>
                <c:pt idx="249">
                  <c:v>0.25299401197604787</c:v>
                </c:pt>
                <c:pt idx="250">
                  <c:v>0.25</c:v>
                </c:pt>
                <c:pt idx="251">
                  <c:v>0.24700598802395213</c:v>
                </c:pt>
                <c:pt idx="252">
                  <c:v>0.24401197604790414</c:v>
                </c:pt>
                <c:pt idx="253">
                  <c:v>0.24101796407185627</c:v>
                </c:pt>
                <c:pt idx="254">
                  <c:v>0.2380239520958084</c:v>
                </c:pt>
                <c:pt idx="255">
                  <c:v>0.23502994011976053</c:v>
                </c:pt>
                <c:pt idx="256">
                  <c:v>0.23203592814371254</c:v>
                </c:pt>
                <c:pt idx="257">
                  <c:v>0.22904191616766467</c:v>
                </c:pt>
                <c:pt idx="258">
                  <c:v>0.2260479041916168</c:v>
                </c:pt>
                <c:pt idx="259">
                  <c:v>0.22305389221556882</c:v>
                </c:pt>
                <c:pt idx="260">
                  <c:v>0.22005988023952094</c:v>
                </c:pt>
                <c:pt idx="261">
                  <c:v>0.21706586826347307</c:v>
                </c:pt>
                <c:pt idx="262">
                  <c:v>0.2140718562874252</c:v>
                </c:pt>
                <c:pt idx="263">
                  <c:v>0.21107784431137722</c:v>
                </c:pt>
                <c:pt idx="264">
                  <c:v>0.20808383233532934</c:v>
                </c:pt>
                <c:pt idx="265">
                  <c:v>0.20508982035928147</c:v>
                </c:pt>
                <c:pt idx="266">
                  <c:v>0.20209580838323349</c:v>
                </c:pt>
                <c:pt idx="267">
                  <c:v>0.19910179640718562</c:v>
                </c:pt>
                <c:pt idx="268">
                  <c:v>0.19610778443113774</c:v>
                </c:pt>
                <c:pt idx="269">
                  <c:v>0.19311377245508987</c:v>
                </c:pt>
                <c:pt idx="270">
                  <c:v>0.19011976047904189</c:v>
                </c:pt>
                <c:pt idx="271">
                  <c:v>0.18712574850299402</c:v>
                </c:pt>
                <c:pt idx="272">
                  <c:v>0.18413173652694614</c:v>
                </c:pt>
                <c:pt idx="273">
                  <c:v>0.18113772455089816</c:v>
                </c:pt>
                <c:pt idx="274">
                  <c:v>0.17814371257485029</c:v>
                </c:pt>
                <c:pt idx="275">
                  <c:v>0.17514970059880242</c:v>
                </c:pt>
                <c:pt idx="276">
                  <c:v>0.17215568862275454</c:v>
                </c:pt>
                <c:pt idx="277">
                  <c:v>0.16916167664670656</c:v>
                </c:pt>
                <c:pt idx="278">
                  <c:v>0.16616766467065869</c:v>
                </c:pt>
                <c:pt idx="279">
                  <c:v>0.16317365269461082</c:v>
                </c:pt>
                <c:pt idx="280">
                  <c:v>0.16017964071856283</c:v>
                </c:pt>
                <c:pt idx="281">
                  <c:v>0.15718562874251496</c:v>
                </c:pt>
                <c:pt idx="282">
                  <c:v>0.15419161676646709</c:v>
                </c:pt>
                <c:pt idx="283">
                  <c:v>0.15119760479041922</c:v>
                </c:pt>
                <c:pt idx="284">
                  <c:v>0.14820359281437123</c:v>
                </c:pt>
                <c:pt idx="285">
                  <c:v>0.14520958083832336</c:v>
                </c:pt>
                <c:pt idx="286">
                  <c:v>0.14221556886227549</c:v>
                </c:pt>
                <c:pt idx="287">
                  <c:v>0.1392215568862275</c:v>
                </c:pt>
                <c:pt idx="288">
                  <c:v>0.13622754491017963</c:v>
                </c:pt>
                <c:pt idx="289">
                  <c:v>0.13323353293413176</c:v>
                </c:pt>
                <c:pt idx="290">
                  <c:v>0.13023952095808389</c:v>
                </c:pt>
                <c:pt idx="291">
                  <c:v>0.1272455089820359</c:v>
                </c:pt>
                <c:pt idx="292">
                  <c:v>0.12425149700598803</c:v>
                </c:pt>
                <c:pt idx="293">
                  <c:v>0.12125748502994016</c:v>
                </c:pt>
                <c:pt idx="294">
                  <c:v>0.11826347305389218</c:v>
                </c:pt>
                <c:pt idx="295">
                  <c:v>0.1152694610778443</c:v>
                </c:pt>
                <c:pt idx="296">
                  <c:v>0.11227544910179643</c:v>
                </c:pt>
                <c:pt idx="297">
                  <c:v>0.10928143712574845</c:v>
                </c:pt>
                <c:pt idx="298">
                  <c:v>0.10628742514970058</c:v>
                </c:pt>
                <c:pt idx="299">
                  <c:v>0.1032934131736527</c:v>
                </c:pt>
                <c:pt idx="300">
                  <c:v>0.10029940119760483</c:v>
                </c:pt>
                <c:pt idx="301">
                  <c:v>9.7305389221556848E-2</c:v>
                </c:pt>
                <c:pt idx="302">
                  <c:v>9.4311377245508976E-2</c:v>
                </c:pt>
                <c:pt idx="303">
                  <c:v>9.1317365269461104E-2</c:v>
                </c:pt>
                <c:pt idx="304">
                  <c:v>8.832335329341312E-2</c:v>
                </c:pt>
                <c:pt idx="305">
                  <c:v>8.5329341317365248E-2</c:v>
                </c:pt>
                <c:pt idx="306">
                  <c:v>8.2335329341317376E-2</c:v>
                </c:pt>
                <c:pt idx="307">
                  <c:v>7.9341317365269504E-2</c:v>
                </c:pt>
                <c:pt idx="308">
                  <c:v>7.634730538922152E-2</c:v>
                </c:pt>
                <c:pt idx="309">
                  <c:v>7.3353293413173648E-2</c:v>
                </c:pt>
                <c:pt idx="310">
                  <c:v>7.0359281437125776E-2</c:v>
                </c:pt>
                <c:pt idx="311">
                  <c:v>6.7365269461077792E-2</c:v>
                </c:pt>
                <c:pt idx="312">
                  <c:v>6.437125748502992E-2</c:v>
                </c:pt>
                <c:pt idx="313">
                  <c:v>6.1377245508982048E-2</c:v>
                </c:pt>
                <c:pt idx="314">
                  <c:v>5.8383233532934176E-2</c:v>
                </c:pt>
                <c:pt idx="315">
                  <c:v>5.5389221556886192E-2</c:v>
                </c:pt>
                <c:pt idx="316">
                  <c:v>5.239520958083832E-2</c:v>
                </c:pt>
                <c:pt idx="317">
                  <c:v>4.9401197604790448E-2</c:v>
                </c:pt>
                <c:pt idx="318">
                  <c:v>4.6407185628742464E-2</c:v>
                </c:pt>
                <c:pt idx="319">
                  <c:v>4.3413173652694592E-2</c:v>
                </c:pt>
                <c:pt idx="320">
                  <c:v>4.041916167664672E-2</c:v>
                </c:pt>
                <c:pt idx="321">
                  <c:v>3.7425149700598848E-2</c:v>
                </c:pt>
                <c:pt idx="322">
                  <c:v>3.4431137724550864E-2</c:v>
                </c:pt>
                <c:pt idx="323">
                  <c:v>3.1437125748502992E-2</c:v>
                </c:pt>
                <c:pt idx="324">
                  <c:v>2.844311377245512E-2</c:v>
                </c:pt>
                <c:pt idx="325">
                  <c:v>2.5449101796407136E-2</c:v>
                </c:pt>
                <c:pt idx="326">
                  <c:v>2.2455089820359264E-2</c:v>
                </c:pt>
                <c:pt idx="327">
                  <c:v>1.9461077844311392E-2</c:v>
                </c:pt>
                <c:pt idx="328">
                  <c:v>1.646706586826352E-2</c:v>
                </c:pt>
                <c:pt idx="329">
                  <c:v>1.3473053892215536E-2</c:v>
                </c:pt>
                <c:pt idx="330">
                  <c:v>1.0479041916167664E-2</c:v>
                </c:pt>
                <c:pt idx="331">
                  <c:v>7.4850299401197917E-3</c:v>
                </c:pt>
                <c:pt idx="332">
                  <c:v>4.4910179640718084E-3</c:v>
                </c:pt>
                <c:pt idx="333">
                  <c:v>1.4970059880239361E-3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318080"/>
        <c:axId val="422320000"/>
      </c:scatterChart>
      <c:valAx>
        <c:axId val="422318080"/>
        <c:scaling>
          <c:orientation val="minMax"/>
        </c:scaling>
        <c:delete val="0"/>
        <c:axPos val="b"/>
        <c:title>
          <c:tx>
            <c:strRef>
              <c:f>PlotsLog!$B$14</c:f>
              <c:strCache>
                <c:ptCount val="1"/>
                <c:pt idx="0">
                  <c:v>Log10(Household Income)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20000"/>
        <c:crosses val="autoZero"/>
        <c:crossBetween val="midCat"/>
      </c:valAx>
      <c:valAx>
        <c:axId val="422320000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Empirical Survival Curve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18080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Run Sequence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PlotsLog!$B$14</c:f>
              <c:strCache>
                <c:ptCount val="1"/>
                <c:pt idx="0">
                  <c:v>Log10(Household Income)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0.45800121752153561"/>
                  <c:y val="-0.1733242198891805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PlotsLog!$C$15:$C$32000</c:f>
              <c:numCache>
                <c:formatCode>General</c:formatCode>
                <c:ptCount val="319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</c:numCache>
            </c:numRef>
          </c:xVal>
          <c:yVal>
            <c:numRef>
              <c:f>PlotsLog!$B$15:$B$32000</c:f>
              <c:numCache>
                <c:formatCode>General</c:formatCode>
                <c:ptCount val="31986"/>
                <c:pt idx="0">
                  <c:v>4.6055245062877699</c:v>
                </c:pt>
                <c:pt idx="1">
                  <c:v>4.2721832528590609</c:v>
                </c:pt>
                <c:pt idx="2">
                  <c:v>5.0821604825628182</c:v>
                </c:pt>
                <c:pt idx="3">
                  <c:v>4.9272047588359893</c:v>
                </c:pt>
                <c:pt idx="4">
                  <c:v>4.709075734111388</c:v>
                </c:pt>
                <c:pt idx="5">
                  <c:v>4.5110986424624997</c:v>
                </c:pt>
                <c:pt idx="6">
                  <c:v>5.2024929785433924</c:v>
                </c:pt>
                <c:pt idx="7">
                  <c:v>4.3991151290313875</c:v>
                </c:pt>
                <c:pt idx="8">
                  <c:v>4.2778693152858382</c:v>
                </c:pt>
                <c:pt idx="9">
                  <c:v>4.891372423624281</c:v>
                </c:pt>
                <c:pt idx="10">
                  <c:v>4.2298040143573292</c:v>
                </c:pt>
                <c:pt idx="11">
                  <c:v>3.9200151808029902</c:v>
                </c:pt>
                <c:pt idx="12">
                  <c:v>4.9650153165909785</c:v>
                </c:pt>
                <c:pt idx="13">
                  <c:v>5.277773103646541</c:v>
                </c:pt>
                <c:pt idx="14">
                  <c:v>4.6901413826188785</c:v>
                </c:pt>
                <c:pt idx="15">
                  <c:v>3.9420466393843343</c:v>
                </c:pt>
                <c:pt idx="16">
                  <c:v>4.5625653439529836</c:v>
                </c:pt>
                <c:pt idx="17">
                  <c:v>4.943579493188702</c:v>
                </c:pt>
                <c:pt idx="18">
                  <c:v>5.1472242183610462</c:v>
                </c:pt>
                <c:pt idx="19">
                  <c:v>4.078544017516573</c:v>
                </c:pt>
                <c:pt idx="20">
                  <c:v>4.9555549621788737</c:v>
                </c:pt>
                <c:pt idx="21">
                  <c:v>4.8849785634835055</c:v>
                </c:pt>
                <c:pt idx="22">
                  <c:v>4.4199868277643288</c:v>
                </c:pt>
                <c:pt idx="23">
                  <c:v>3.6104593008036505</c:v>
                </c:pt>
                <c:pt idx="24">
                  <c:v>4.6093892391105884</c:v>
                </c:pt>
                <c:pt idx="25">
                  <c:v>4.9017734369493633</c:v>
                </c:pt>
                <c:pt idx="26">
                  <c:v>5.000358726533376</c:v>
                </c:pt>
                <c:pt idx="27">
                  <c:v>5.296998042292433</c:v>
                </c:pt>
                <c:pt idx="28">
                  <c:v>5.1412057312098858</c:v>
                </c:pt>
                <c:pt idx="29">
                  <c:v>4.3244529829742957</c:v>
                </c:pt>
                <c:pt idx="30">
                  <c:v>4.2832223445023239</c:v>
                </c:pt>
                <c:pt idx="31">
                  <c:v>4.7304456905150118</c:v>
                </c:pt>
                <c:pt idx="32">
                  <c:v>5.1045612483325442</c:v>
                </c:pt>
                <c:pt idx="33">
                  <c:v>3.2729252668212685</c:v>
                </c:pt>
                <c:pt idx="34">
                  <c:v>4.8954216971810638</c:v>
                </c:pt>
                <c:pt idx="35">
                  <c:v>3.2137571405260417</c:v>
                </c:pt>
                <c:pt idx="36">
                  <c:v>5.080776222123248</c:v>
                </c:pt>
                <c:pt idx="37">
                  <c:v>4.558463854694951</c:v>
                </c:pt>
                <c:pt idx="38">
                  <c:v>4.4819627096501966</c:v>
                </c:pt>
                <c:pt idx="39">
                  <c:v>5.0771170427250212</c:v>
                </c:pt>
                <c:pt idx="40">
                  <c:v>4.1082048825074322</c:v>
                </c:pt>
                <c:pt idx="41">
                  <c:v>4.7928600126357814</c:v>
                </c:pt>
                <c:pt idx="42">
                  <c:v>4.6095105424604963</c:v>
                </c:pt>
                <c:pt idx="43">
                  <c:v>4.8780581043957465</c:v>
                </c:pt>
                <c:pt idx="44">
                  <c:v>4.677406883632476</c:v>
                </c:pt>
                <c:pt idx="45">
                  <c:v>4.0660944673378046</c:v>
                </c:pt>
                <c:pt idx="46">
                  <c:v>4.1955171620375733</c:v>
                </c:pt>
                <c:pt idx="47">
                  <c:v>4.8406647278064323</c:v>
                </c:pt>
                <c:pt idx="48">
                  <c:v>4.6955024126612432</c:v>
                </c:pt>
                <c:pt idx="49">
                  <c:v>4.0875410848311038</c:v>
                </c:pt>
                <c:pt idx="50">
                  <c:v>4.2677602840098992</c:v>
                </c:pt>
                <c:pt idx="51">
                  <c:v>4.2191809728491076</c:v>
                </c:pt>
                <c:pt idx="52">
                  <c:v>4.3201514096077638</c:v>
                </c:pt>
                <c:pt idx="53">
                  <c:v>5.0960205479552059</c:v>
                </c:pt>
                <c:pt idx="54">
                  <c:v>4.9494332485007568</c:v>
                </c:pt>
                <c:pt idx="55">
                  <c:v>4.8265548744337305</c:v>
                </c:pt>
                <c:pt idx="56">
                  <c:v>5.2544496791153747</c:v>
                </c:pt>
                <c:pt idx="57">
                  <c:v>3.7709417050242959</c:v>
                </c:pt>
                <c:pt idx="58">
                  <c:v>5.0857413570059578</c:v>
                </c:pt>
                <c:pt idx="59">
                  <c:v>5.0486703040525747</c:v>
                </c:pt>
                <c:pt idx="60">
                  <c:v>4.8719891475127435</c:v>
                </c:pt>
                <c:pt idx="61">
                  <c:v>4.6093465477817013</c:v>
                </c:pt>
                <c:pt idx="62">
                  <c:v>4.4701593617823692</c:v>
                </c:pt>
                <c:pt idx="63">
                  <c:v>5.073749436818968</c:v>
                </c:pt>
                <c:pt idx="64">
                  <c:v>5.0416885334072745</c:v>
                </c:pt>
                <c:pt idx="65">
                  <c:v>4.8041649219386171</c:v>
                </c:pt>
                <c:pt idx="66">
                  <c:v>4.7296914781343808</c:v>
                </c:pt>
                <c:pt idx="67">
                  <c:v>4.9637187563098601</c:v>
                </c:pt>
                <c:pt idx="68">
                  <c:v>4.3197904620010599</c:v>
                </c:pt>
                <c:pt idx="69">
                  <c:v>4.547642414787</c:v>
                </c:pt>
                <c:pt idx="70">
                  <c:v>4.934414887544512</c:v>
                </c:pt>
                <c:pt idx="71">
                  <c:v>4.8279698097683283</c:v>
                </c:pt>
                <c:pt idx="72">
                  <c:v>4.6421971291771404</c:v>
                </c:pt>
                <c:pt idx="73">
                  <c:v>4.9657091194038232</c:v>
                </c:pt>
                <c:pt idx="74">
                  <c:v>4.3187361802522304</c:v>
                </c:pt>
                <c:pt idx="75">
                  <c:v>4.9691111065270119</c:v>
                </c:pt>
                <c:pt idx="76">
                  <c:v>5.1529538473907444</c:v>
                </c:pt>
                <c:pt idx="77">
                  <c:v>4.8911816025422059</c:v>
                </c:pt>
                <c:pt idx="78">
                  <c:v>4.6975929266229111</c:v>
                </c:pt>
                <c:pt idx="79">
                  <c:v>4.9843084705222616</c:v>
                </c:pt>
                <c:pt idx="80">
                  <c:v>4.276984546655128</c:v>
                </c:pt>
                <c:pt idx="81">
                  <c:v>4.0572285925250222</c:v>
                </c:pt>
                <c:pt idx="82">
                  <c:v>5.2380495534908516</c:v>
                </c:pt>
                <c:pt idx="83">
                  <c:v>4.1125764381147487</c:v>
                </c:pt>
                <c:pt idx="84">
                  <c:v>3.3216549989463333</c:v>
                </c:pt>
                <c:pt idx="85">
                  <c:v>4.2792479520472266</c:v>
                </c:pt>
                <c:pt idx="86">
                  <c:v>4.3729011619617308</c:v>
                </c:pt>
                <c:pt idx="87">
                  <c:v>4.2393226033509741</c:v>
                </c:pt>
                <c:pt idx="88">
                  <c:v>4.3184032655404039</c:v>
                </c:pt>
                <c:pt idx="89">
                  <c:v>4.685427713239374</c:v>
                </c:pt>
                <c:pt idx="90">
                  <c:v>4.394143806789824</c:v>
                </c:pt>
                <c:pt idx="91">
                  <c:v>4.8459761970772073</c:v>
                </c:pt>
                <c:pt idx="92">
                  <c:v>4.535271391859454</c:v>
                </c:pt>
                <c:pt idx="93">
                  <c:v>4.177308656489279</c:v>
                </c:pt>
                <c:pt idx="94">
                  <c:v>4.1949048119564267</c:v>
                </c:pt>
                <c:pt idx="95">
                  <c:v>4.9548754854450978</c:v>
                </c:pt>
                <c:pt idx="96">
                  <c:v>3.9069429460776708</c:v>
                </c:pt>
                <c:pt idx="97">
                  <c:v>4.5410754087574068</c:v>
                </c:pt>
                <c:pt idx="98">
                  <c:v>5.3216086838035981</c:v>
                </c:pt>
                <c:pt idx="99">
                  <c:v>4.8745335357865818</c:v>
                </c:pt>
                <c:pt idx="100">
                  <c:v>4.1999066146435338</c:v>
                </c:pt>
                <c:pt idx="101">
                  <c:v>5.2469581149674784</c:v>
                </c:pt>
                <c:pt idx="102">
                  <c:v>5.0606612673043596</c:v>
                </c:pt>
                <c:pt idx="103">
                  <c:v>5.4721813538618225</c:v>
                </c:pt>
                <c:pt idx="104">
                  <c:v>5.1696241164011711</c:v>
                </c:pt>
                <c:pt idx="105">
                  <c:v>5.2740982678087684</c:v>
                </c:pt>
                <c:pt idx="106">
                  <c:v>4.9444339137186155</c:v>
                </c:pt>
                <c:pt idx="107">
                  <c:v>4.6474452854410826</c:v>
                </c:pt>
                <c:pt idx="108">
                  <c:v>4.9726219509093399</c:v>
                </c:pt>
                <c:pt idx="109">
                  <c:v>4.3939817201978775</c:v>
                </c:pt>
                <c:pt idx="110">
                  <c:v>3.5982569743087987</c:v>
                </c:pt>
                <c:pt idx="111">
                  <c:v>4.3862084293839176</c:v>
                </c:pt>
                <c:pt idx="112">
                  <c:v>3.85970294634601</c:v>
                </c:pt>
                <c:pt idx="113">
                  <c:v>4.3576444722657408</c:v>
                </c:pt>
                <c:pt idx="114">
                  <c:v>4.7341476984408501</c:v>
                </c:pt>
                <c:pt idx="115">
                  <c:v>4.4864806729588729</c:v>
                </c:pt>
                <c:pt idx="116">
                  <c:v>2.867486933051135</c:v>
                </c:pt>
                <c:pt idx="117">
                  <c:v>3.433752471079476</c:v>
                </c:pt>
                <c:pt idx="118">
                  <c:v>5.0689216272190443</c:v>
                </c:pt>
                <c:pt idx="119">
                  <c:v>4.7129139457583102</c:v>
                </c:pt>
                <c:pt idx="120">
                  <c:v>4.3697694984543594</c:v>
                </c:pt>
                <c:pt idx="121">
                  <c:v>4.544083496324018</c:v>
                </c:pt>
                <c:pt idx="122">
                  <c:v>3.9755893641533304</c:v>
                </c:pt>
                <c:pt idx="123">
                  <c:v>4.5304068132416937</c:v>
                </c:pt>
                <c:pt idx="124">
                  <c:v>4.4340701643829803</c:v>
                </c:pt>
                <c:pt idx="125">
                  <c:v>4.6404486192274126</c:v>
                </c:pt>
                <c:pt idx="126">
                  <c:v>5.0021712330678598</c:v>
                </c:pt>
                <c:pt idx="127">
                  <c:v>4.9935845431500629</c:v>
                </c:pt>
                <c:pt idx="128">
                  <c:v>4.4308903711316621</c:v>
                </c:pt>
                <c:pt idx="129">
                  <c:v>1.4303432907532476</c:v>
                </c:pt>
                <c:pt idx="130">
                  <c:v>4.7326913132424195</c:v>
                </c:pt>
                <c:pt idx="131">
                  <c:v>4.6771514396759644</c:v>
                </c:pt>
                <c:pt idx="132">
                  <c:v>4.8204291504636689</c:v>
                </c:pt>
                <c:pt idx="133">
                  <c:v>5.6354633790633759</c:v>
                </c:pt>
                <c:pt idx="134">
                  <c:v>4.6363430876986564</c:v>
                </c:pt>
                <c:pt idx="135">
                  <c:v>4.7279860852619553</c:v>
                </c:pt>
                <c:pt idx="136">
                  <c:v>4.1451166771224379</c:v>
                </c:pt>
                <c:pt idx="137">
                  <c:v>4.8248378999801487</c:v>
                </c:pt>
                <c:pt idx="138">
                  <c:v>4.5255150744335157</c:v>
                </c:pt>
                <c:pt idx="139">
                  <c:v>5.3600051530952637</c:v>
                </c:pt>
                <c:pt idx="140">
                  <c:v>3.8594609306915122</c:v>
                </c:pt>
                <c:pt idx="141">
                  <c:v>5.1788249495146728</c:v>
                </c:pt>
                <c:pt idx="142">
                  <c:v>5.2174512150479257</c:v>
                </c:pt>
                <c:pt idx="143">
                  <c:v>3.7419474301889264</c:v>
                </c:pt>
                <c:pt idx="144">
                  <c:v>4.0727944988314055</c:v>
                </c:pt>
                <c:pt idx="145">
                  <c:v>5.5266659745054065</c:v>
                </c:pt>
                <c:pt idx="146">
                  <c:v>5.1836724779703074</c:v>
                </c:pt>
                <c:pt idx="147">
                  <c:v>4.8765062293332964</c:v>
                </c:pt>
                <c:pt idx="148">
                  <c:v>4.0470053665747114</c:v>
                </c:pt>
                <c:pt idx="149">
                  <c:v>5.2508899567917231</c:v>
                </c:pt>
                <c:pt idx="150">
                  <c:v>4.6352008551155643</c:v>
                </c:pt>
                <c:pt idx="151">
                  <c:v>4.8397466638320576</c:v>
                </c:pt>
                <c:pt idx="152">
                  <c:v>5.0985530262864813</c:v>
                </c:pt>
                <c:pt idx="153">
                  <c:v>5.0130883699020021</c:v>
                </c:pt>
                <c:pt idx="154">
                  <c:v>4.9731275480870671</c:v>
                </c:pt>
                <c:pt idx="155">
                  <c:v>4.7990227985993048</c:v>
                </c:pt>
                <c:pt idx="156">
                  <c:v>4.0768000698666693</c:v>
                </c:pt>
                <c:pt idx="157">
                  <c:v>4.3819009657427701</c:v>
                </c:pt>
                <c:pt idx="158">
                  <c:v>5.1852670573076978</c:v>
                </c:pt>
                <c:pt idx="159">
                  <c:v>5.1832473303264983</c:v>
                </c:pt>
                <c:pt idx="160">
                  <c:v>3.7641159673949067</c:v>
                </c:pt>
                <c:pt idx="161">
                  <c:v>4.9949782484966203</c:v>
                </c:pt>
                <c:pt idx="162">
                  <c:v>5.3640939509437899</c:v>
                </c:pt>
                <c:pt idx="163">
                  <c:v>4.7116376451819333</c:v>
                </c:pt>
                <c:pt idx="164">
                  <c:v>3.0043582822519928</c:v>
                </c:pt>
                <c:pt idx="165">
                  <c:v>4.2120815551773454</c:v>
                </c:pt>
                <c:pt idx="166">
                  <c:v>4.3070121159326495</c:v>
                </c:pt>
                <c:pt idx="167">
                  <c:v>2.9925111822117656</c:v>
                </c:pt>
                <c:pt idx="168">
                  <c:v>4.0011884248403184</c:v>
                </c:pt>
                <c:pt idx="169">
                  <c:v>4.4375430137232428</c:v>
                </c:pt>
                <c:pt idx="170">
                  <c:v>4.6247455295866358</c:v>
                </c:pt>
                <c:pt idx="171">
                  <c:v>5.0852160101663149</c:v>
                </c:pt>
                <c:pt idx="172">
                  <c:v>5.1154516143565587</c:v>
                </c:pt>
                <c:pt idx="173">
                  <c:v>4.416501173318002</c:v>
                </c:pt>
                <c:pt idx="174">
                  <c:v>4.9840988526654426</c:v>
                </c:pt>
                <c:pt idx="175">
                  <c:v>4.6723235369804579</c:v>
                </c:pt>
                <c:pt idx="176">
                  <c:v>4.7309508607652067</c:v>
                </c:pt>
                <c:pt idx="177">
                  <c:v>4.6594283854552749</c:v>
                </c:pt>
                <c:pt idx="178">
                  <c:v>5.6408911516492575</c:v>
                </c:pt>
                <c:pt idx="179">
                  <c:v>4.49640964295501</c:v>
                </c:pt>
                <c:pt idx="180">
                  <c:v>4.9275490073121357</c:v>
                </c:pt>
                <c:pt idx="181">
                  <c:v>4.9469174367092048</c:v>
                </c:pt>
                <c:pt idx="182">
                  <c:v>4.4857844010170265</c:v>
                </c:pt>
                <c:pt idx="183">
                  <c:v>4.5162957439620541</c:v>
                </c:pt>
                <c:pt idx="184">
                  <c:v>4.8753556269556899</c:v>
                </c:pt>
                <c:pt idx="185">
                  <c:v>4.4831741626471491</c:v>
                </c:pt>
                <c:pt idx="186">
                  <c:v>4.7138565986170118</c:v>
                </c:pt>
                <c:pt idx="187">
                  <c:v>4.8908645716615409</c:v>
                </c:pt>
                <c:pt idx="188">
                  <c:v>4.3941062759333986</c:v>
                </c:pt>
                <c:pt idx="189">
                  <c:v>4.4280803636834314</c:v>
                </c:pt>
                <c:pt idx="190">
                  <c:v>4.3519333683234871</c:v>
                </c:pt>
                <c:pt idx="191">
                  <c:v>4.519954661899936</c:v>
                </c:pt>
                <c:pt idx="192">
                  <c:v>5.0126842159771847</c:v>
                </c:pt>
                <c:pt idx="193">
                  <c:v>4.1823751069334811</c:v>
                </c:pt>
                <c:pt idx="194">
                  <c:v>5.2285491334219305</c:v>
                </c:pt>
                <c:pt idx="195">
                  <c:v>5.0523321612179544</c:v>
                </c:pt>
                <c:pt idx="196">
                  <c:v>5.2448407281869729</c:v>
                </c:pt>
                <c:pt idx="197">
                  <c:v>4.6269181714554213</c:v>
                </c:pt>
                <c:pt idx="198">
                  <c:v>4.6659107111251235</c:v>
                </c:pt>
                <c:pt idx="199">
                  <c:v>3.9637101897791509</c:v>
                </c:pt>
                <c:pt idx="200">
                  <c:v>4.457581351705743</c:v>
                </c:pt>
                <c:pt idx="201">
                  <c:v>4.0501522306769022</c:v>
                </c:pt>
                <c:pt idx="202">
                  <c:v>4.9768458229173627</c:v>
                </c:pt>
                <c:pt idx="203">
                  <c:v>4.8483667445580778</c:v>
                </c:pt>
                <c:pt idx="204">
                  <c:v>4.7801683799198411</c:v>
                </c:pt>
                <c:pt idx="205">
                  <c:v>5.6541454179529875</c:v>
                </c:pt>
                <c:pt idx="206">
                  <c:v>5.1402451968305654</c:v>
                </c:pt>
                <c:pt idx="207">
                  <c:v>4.3529955739677879</c:v>
                </c:pt>
                <c:pt idx="208">
                  <c:v>4.8514667098918531</c:v>
                </c:pt>
                <c:pt idx="209">
                  <c:v>4.7073905198641262</c:v>
                </c:pt>
                <c:pt idx="210">
                  <c:v>4.9638762090627342</c:v>
                </c:pt>
                <c:pt idx="211">
                  <c:v>4.7258664895969229</c:v>
                </c:pt>
                <c:pt idx="212">
                  <c:v>4.6387928901743374</c:v>
                </c:pt>
                <c:pt idx="213">
                  <c:v>4.3528512200789997</c:v>
                </c:pt>
                <c:pt idx="214">
                  <c:v>4.7703798751400228</c:v>
                </c:pt>
                <c:pt idx="215">
                  <c:v>4.7262882914726667</c:v>
                </c:pt>
                <c:pt idx="216">
                  <c:v>2.5459640763497173</c:v>
                </c:pt>
                <c:pt idx="217">
                  <c:v>4.6825149130362274</c:v>
                </c:pt>
                <c:pt idx="218">
                  <c:v>5.3697056726898538</c:v>
                </c:pt>
                <c:pt idx="219">
                  <c:v>4.5088324517711342</c:v>
                </c:pt>
                <c:pt idx="220">
                  <c:v>4.6114585501818981</c:v>
                </c:pt>
                <c:pt idx="221">
                  <c:v>5.1931116131747528</c:v>
                </c:pt>
                <c:pt idx="222">
                  <c:v>4.1512906934686429</c:v>
                </c:pt>
                <c:pt idx="223">
                  <c:v>5.2952756880109195</c:v>
                </c:pt>
                <c:pt idx="224">
                  <c:v>4.9201985054603856</c:v>
                </c:pt>
                <c:pt idx="225">
                  <c:v>4.0934005682878389</c:v>
                </c:pt>
                <c:pt idx="226">
                  <c:v>5.0098115194704063</c:v>
                </c:pt>
                <c:pt idx="227">
                  <c:v>4.9203490375800305</c:v>
                </c:pt>
                <c:pt idx="228">
                  <c:v>4.6467863545498265</c:v>
                </c:pt>
                <c:pt idx="229">
                  <c:v>4.3022407442443074</c:v>
                </c:pt>
                <c:pt idx="230">
                  <c:v>5.0105059232571216</c:v>
                </c:pt>
                <c:pt idx="231">
                  <c:v>5.0713234075236295</c:v>
                </c:pt>
                <c:pt idx="232">
                  <c:v>5.0507992008612916</c:v>
                </c:pt>
                <c:pt idx="233">
                  <c:v>4.5113659792799776</c:v>
                </c:pt>
                <c:pt idx="234">
                  <c:v>4.6342698647745371</c:v>
                </c:pt>
                <c:pt idx="235">
                  <c:v>5.2781161390374951</c:v>
                </c:pt>
                <c:pt idx="236">
                  <c:v>4.5879469701753752</c:v>
                </c:pt>
                <c:pt idx="237">
                  <c:v>5.1162845063157549</c:v>
                </c:pt>
                <c:pt idx="238">
                  <c:v>4.5477013760027454</c:v>
                </c:pt>
                <c:pt idx="239">
                  <c:v>4.1411067263223567</c:v>
                </c:pt>
                <c:pt idx="240">
                  <c:v>4.7414351275181881</c:v>
                </c:pt>
                <c:pt idx="241">
                  <c:v>4.2303890092081229</c:v>
                </c:pt>
                <c:pt idx="242">
                  <c:v>5.1147655509712058</c:v>
                </c:pt>
                <c:pt idx="243">
                  <c:v>4.5394451387506551</c:v>
                </c:pt>
                <c:pt idx="244">
                  <c:v>4.7050929630383047</c:v>
                </c:pt>
                <c:pt idx="245">
                  <c:v>4.0956290300233462</c:v>
                </c:pt>
                <c:pt idx="246">
                  <c:v>5.0201582275700458</c:v>
                </c:pt>
                <c:pt idx="247">
                  <c:v>4.9702152891630123</c:v>
                </c:pt>
                <c:pt idx="248">
                  <c:v>4.7095336959583793</c:v>
                </c:pt>
                <c:pt idx="249">
                  <c:v>4.7995678056326367</c:v>
                </c:pt>
                <c:pt idx="250">
                  <c:v>3.9504155817507471</c:v>
                </c:pt>
                <c:pt idx="251">
                  <c:v>5.0110742092129028</c:v>
                </c:pt>
                <c:pt idx="252">
                  <c:v>4.624563558714434</c:v>
                </c:pt>
                <c:pt idx="253">
                  <c:v>4.3017894055703003</c:v>
                </c:pt>
                <c:pt idx="254">
                  <c:v>4.5570947932491688</c:v>
                </c:pt>
                <c:pt idx="255">
                  <c:v>3.8499090252276504</c:v>
                </c:pt>
                <c:pt idx="256">
                  <c:v>4.8062469545560926</c:v>
                </c:pt>
                <c:pt idx="257">
                  <c:v>5.4496806776776276</c:v>
                </c:pt>
                <c:pt idx="258">
                  <c:v>5.440827136231416</c:v>
                </c:pt>
                <c:pt idx="259">
                  <c:v>5.0441257723116646</c:v>
                </c:pt>
                <c:pt idx="260">
                  <c:v>5.149595943814373</c:v>
                </c:pt>
                <c:pt idx="261">
                  <c:v>4.9316113865168809</c:v>
                </c:pt>
                <c:pt idx="262">
                  <c:v>4.6369418419926749</c:v>
                </c:pt>
                <c:pt idx="263">
                  <c:v>4.6449063452636885</c:v>
                </c:pt>
                <c:pt idx="264">
                  <c:v>4.7016277752338178</c:v>
                </c:pt>
                <c:pt idx="265">
                  <c:v>4.6269312351396037</c:v>
                </c:pt>
                <c:pt idx="266">
                  <c:v>4.9860251365489141</c:v>
                </c:pt>
                <c:pt idx="267">
                  <c:v>4.8141258639006104</c:v>
                </c:pt>
                <c:pt idx="268">
                  <c:v>4.6883107402343107</c:v>
                </c:pt>
                <c:pt idx="269">
                  <c:v>4.6132126686339019</c:v>
                </c:pt>
                <c:pt idx="270">
                  <c:v>5.0119407253264097</c:v>
                </c:pt>
                <c:pt idx="271">
                  <c:v>4.5049262753513979</c:v>
                </c:pt>
                <c:pt idx="272">
                  <c:v>4.5555198275484416</c:v>
                </c:pt>
                <c:pt idx="273">
                  <c:v>4.8186955900457251</c:v>
                </c:pt>
                <c:pt idx="274">
                  <c:v>4.574019896452894</c:v>
                </c:pt>
                <c:pt idx="275">
                  <c:v>4.1483856562840877</c:v>
                </c:pt>
                <c:pt idx="276">
                  <c:v>4.7159608089673029</c:v>
                </c:pt>
                <c:pt idx="277">
                  <c:v>4.2584453427286899</c:v>
                </c:pt>
                <c:pt idx="278">
                  <c:v>4.9042289008871123</c:v>
                </c:pt>
                <c:pt idx="279">
                  <c:v>4.5899513670841996</c:v>
                </c:pt>
                <c:pt idx="280">
                  <c:v>5.1851625313266156</c:v>
                </c:pt>
                <c:pt idx="281">
                  <c:v>4.5928785392332019</c:v>
                </c:pt>
                <c:pt idx="282">
                  <c:v>4.6931029459421323</c:v>
                </c:pt>
                <c:pt idx="283">
                  <c:v>4.278796578452158</c:v>
                </c:pt>
                <c:pt idx="284">
                  <c:v>4.3112596516960222</c:v>
                </c:pt>
                <c:pt idx="285">
                  <c:v>4.3689898262382227</c:v>
                </c:pt>
                <c:pt idx="286">
                  <c:v>4.7023246504127609</c:v>
                </c:pt>
                <c:pt idx="287">
                  <c:v>4.3434270612898773</c:v>
                </c:pt>
                <c:pt idx="288">
                  <c:v>4.7132638190523615</c:v>
                </c:pt>
                <c:pt idx="289">
                  <c:v>4.6182883186342396</c:v>
                </c:pt>
                <c:pt idx="290">
                  <c:v>4.5626440893632365</c:v>
                </c:pt>
                <c:pt idx="291">
                  <c:v>3.9323563830296484</c:v>
                </c:pt>
                <c:pt idx="292">
                  <c:v>5.0245490416252592</c:v>
                </c:pt>
                <c:pt idx="293">
                  <c:v>4.183547618152895</c:v>
                </c:pt>
                <c:pt idx="294">
                  <c:v>5.1215624183471702</c:v>
                </c:pt>
                <c:pt idx="295">
                  <c:v>3.3181959593793731</c:v>
                </c:pt>
                <c:pt idx="296">
                  <c:v>4.5133454653031473</c:v>
                </c:pt>
                <c:pt idx="297">
                  <c:v>4.8113779463877959</c:v>
                </c:pt>
                <c:pt idx="298">
                  <c:v>4.493922680824844</c:v>
                </c:pt>
                <c:pt idx="299">
                  <c:v>5.1648504865922105</c:v>
                </c:pt>
                <c:pt idx="300">
                  <c:v>3.3922598748434365</c:v>
                </c:pt>
                <c:pt idx="301">
                  <c:v>5.3972047268163452</c:v>
                </c:pt>
                <c:pt idx="302">
                  <c:v>4.3705915621889373</c:v>
                </c:pt>
                <c:pt idx="303">
                  <c:v>3.0342809360398988</c:v>
                </c:pt>
                <c:pt idx="304">
                  <c:v>5.0083334501743479</c:v>
                </c:pt>
                <c:pt idx="305">
                  <c:v>4.640290794800876</c:v>
                </c:pt>
                <c:pt idx="306">
                  <c:v>4.3965340752375335</c:v>
                </c:pt>
                <c:pt idx="307">
                  <c:v>4.8257566929339344</c:v>
                </c:pt>
                <c:pt idx="308">
                  <c:v>4.8829669730431533</c:v>
                </c:pt>
                <c:pt idx="309">
                  <c:v>3.0540006917184805</c:v>
                </c:pt>
                <c:pt idx="310">
                  <c:v>4.4160693239421818</c:v>
                </c:pt>
                <c:pt idx="311">
                  <c:v>4.9686542707724888</c:v>
                </c:pt>
                <c:pt idx="312">
                  <c:v>4.1722564256260002</c:v>
                </c:pt>
                <c:pt idx="313">
                  <c:v>4.8056813882767182</c:v>
                </c:pt>
                <c:pt idx="314">
                  <c:v>4.559531605417229</c:v>
                </c:pt>
                <c:pt idx="315">
                  <c:v>5.4540050054530731</c:v>
                </c:pt>
                <c:pt idx="316">
                  <c:v>5.2418558239994466</c:v>
                </c:pt>
                <c:pt idx="317">
                  <c:v>4.5999381193825357</c:v>
                </c:pt>
                <c:pt idx="318">
                  <c:v>4.233652947113197</c:v>
                </c:pt>
                <c:pt idx="319">
                  <c:v>4.0522640648839179</c:v>
                </c:pt>
                <c:pt idx="320">
                  <c:v>4.4430916439970618</c:v>
                </c:pt>
                <c:pt idx="321">
                  <c:v>4.5700849391357155</c:v>
                </c:pt>
                <c:pt idx="322">
                  <c:v>4.0693508061379591</c:v>
                </c:pt>
                <c:pt idx="323">
                  <c:v>4.4922596612683554</c:v>
                </c:pt>
                <c:pt idx="324">
                  <c:v>4.8330306227586428</c:v>
                </c:pt>
                <c:pt idx="325">
                  <c:v>4.7899682587684014</c:v>
                </c:pt>
                <c:pt idx="326">
                  <c:v>4.4462692183582142</c:v>
                </c:pt>
                <c:pt idx="327">
                  <c:v>4.5745031246153891</c:v>
                </c:pt>
                <c:pt idx="328">
                  <c:v>4.8428306770563312</c:v>
                </c:pt>
                <c:pt idx="329">
                  <c:v>4.7722921844551536</c:v>
                </c:pt>
                <c:pt idx="330">
                  <c:v>5.0111941339874981</c:v>
                </c:pt>
                <c:pt idx="331">
                  <c:v>4.8080446845508797</c:v>
                </c:pt>
                <c:pt idx="332">
                  <c:v>4.2007267266376589</c:v>
                </c:pt>
                <c:pt idx="333">
                  <c:v>4.6491576985801029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79424"/>
        <c:axId val="428024960"/>
      </c:scatterChart>
      <c:valAx>
        <c:axId val="42787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8024960"/>
        <c:crosses val="autoZero"/>
        <c:crossBetween val="midCat"/>
      </c:valAx>
      <c:valAx>
        <c:axId val="428024960"/>
        <c:scaling>
          <c:orientation val="minMax"/>
        </c:scaling>
        <c:delete val="0"/>
        <c:axPos val="l"/>
        <c:majorGridlines/>
        <c:title>
          <c:tx>
            <c:strRef>
              <c:f>PlotsLog!$B$14</c:f>
              <c:strCache>
                <c:ptCount val="1"/>
                <c:pt idx="0">
                  <c:v>Log10(Household Income)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787942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Lag-1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PlotsLog!$B$14</c:f>
              <c:strCache>
                <c:ptCount val="1"/>
                <c:pt idx="0">
                  <c:v>Log10(Household Income)</c:v>
                </c:pt>
              </c:strCache>
            </c:strRef>
          </c:tx>
          <c:spPr>
            <a:ln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63673143953066"/>
                  <c:y val="-0.3532465733449985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PlotsLog!$B$15:$B$32000</c:f>
              <c:numCache>
                <c:formatCode>General</c:formatCode>
                <c:ptCount val="31986"/>
                <c:pt idx="0">
                  <c:v>4.6055245062877699</c:v>
                </c:pt>
                <c:pt idx="1">
                  <c:v>4.2721832528590609</c:v>
                </c:pt>
                <c:pt idx="2">
                  <c:v>5.0821604825628182</c:v>
                </c:pt>
                <c:pt idx="3">
                  <c:v>4.9272047588359893</c:v>
                </c:pt>
                <c:pt idx="4">
                  <c:v>4.709075734111388</c:v>
                </c:pt>
                <c:pt idx="5">
                  <c:v>4.5110986424624997</c:v>
                </c:pt>
                <c:pt idx="6">
                  <c:v>5.2024929785433924</c:v>
                </c:pt>
                <c:pt idx="7">
                  <c:v>4.3991151290313875</c:v>
                </c:pt>
                <c:pt idx="8">
                  <c:v>4.2778693152858382</c:v>
                </c:pt>
                <c:pt idx="9">
                  <c:v>4.891372423624281</c:v>
                </c:pt>
                <c:pt idx="10">
                  <c:v>4.2298040143573292</c:v>
                </c:pt>
                <c:pt idx="11">
                  <c:v>3.9200151808029902</c:v>
                </c:pt>
                <c:pt idx="12">
                  <c:v>4.9650153165909785</c:v>
                </c:pt>
                <c:pt idx="13">
                  <c:v>5.277773103646541</c:v>
                </c:pt>
                <c:pt idx="14">
                  <c:v>4.6901413826188785</c:v>
                </c:pt>
                <c:pt idx="15">
                  <c:v>3.9420466393843343</c:v>
                </c:pt>
                <c:pt idx="16">
                  <c:v>4.5625653439529836</c:v>
                </c:pt>
                <c:pt idx="17">
                  <c:v>4.943579493188702</c:v>
                </c:pt>
                <c:pt idx="18">
                  <c:v>5.1472242183610462</c:v>
                </c:pt>
                <c:pt idx="19">
                  <c:v>4.078544017516573</c:v>
                </c:pt>
                <c:pt idx="20">
                  <c:v>4.9555549621788737</c:v>
                </c:pt>
                <c:pt idx="21">
                  <c:v>4.8849785634835055</c:v>
                </c:pt>
                <c:pt idx="22">
                  <c:v>4.4199868277643288</c:v>
                </c:pt>
                <c:pt idx="23">
                  <c:v>3.6104593008036505</c:v>
                </c:pt>
                <c:pt idx="24">
                  <c:v>4.6093892391105884</c:v>
                </c:pt>
                <c:pt idx="25">
                  <c:v>4.9017734369493633</c:v>
                </c:pt>
                <c:pt idx="26">
                  <c:v>5.000358726533376</c:v>
                </c:pt>
                <c:pt idx="27">
                  <c:v>5.296998042292433</c:v>
                </c:pt>
                <c:pt idx="28">
                  <c:v>5.1412057312098858</c:v>
                </c:pt>
                <c:pt idx="29">
                  <c:v>4.3244529829742957</c:v>
                </c:pt>
                <c:pt idx="30">
                  <c:v>4.2832223445023239</c:v>
                </c:pt>
                <c:pt idx="31">
                  <c:v>4.7304456905150118</c:v>
                </c:pt>
                <c:pt idx="32">
                  <c:v>5.1045612483325442</c:v>
                </c:pt>
                <c:pt idx="33">
                  <c:v>3.2729252668212685</c:v>
                </c:pt>
                <c:pt idx="34">
                  <c:v>4.8954216971810638</c:v>
                </c:pt>
                <c:pt idx="35">
                  <c:v>3.2137571405260417</c:v>
                </c:pt>
                <c:pt idx="36">
                  <c:v>5.080776222123248</c:v>
                </c:pt>
                <c:pt idx="37">
                  <c:v>4.558463854694951</c:v>
                </c:pt>
                <c:pt idx="38">
                  <c:v>4.4819627096501966</c:v>
                </c:pt>
                <c:pt idx="39">
                  <c:v>5.0771170427250212</c:v>
                </c:pt>
                <c:pt idx="40">
                  <c:v>4.1082048825074322</c:v>
                </c:pt>
                <c:pt idx="41">
                  <c:v>4.7928600126357814</c:v>
                </c:pt>
                <c:pt idx="42">
                  <c:v>4.6095105424604963</c:v>
                </c:pt>
                <c:pt idx="43">
                  <c:v>4.8780581043957465</c:v>
                </c:pt>
                <c:pt idx="44">
                  <c:v>4.677406883632476</c:v>
                </c:pt>
                <c:pt idx="45">
                  <c:v>4.0660944673378046</c:v>
                </c:pt>
                <c:pt idx="46">
                  <c:v>4.1955171620375733</c:v>
                </c:pt>
                <c:pt idx="47">
                  <c:v>4.8406647278064323</c:v>
                </c:pt>
                <c:pt idx="48">
                  <c:v>4.6955024126612432</c:v>
                </c:pt>
                <c:pt idx="49">
                  <c:v>4.0875410848311038</c:v>
                </c:pt>
                <c:pt idx="50">
                  <c:v>4.2677602840098992</c:v>
                </c:pt>
                <c:pt idx="51">
                  <c:v>4.2191809728491076</c:v>
                </c:pt>
                <c:pt idx="52">
                  <c:v>4.3201514096077638</c:v>
                </c:pt>
                <c:pt idx="53">
                  <c:v>5.0960205479552059</c:v>
                </c:pt>
                <c:pt idx="54">
                  <c:v>4.9494332485007568</c:v>
                </c:pt>
                <c:pt idx="55">
                  <c:v>4.8265548744337305</c:v>
                </c:pt>
                <c:pt idx="56">
                  <c:v>5.2544496791153747</c:v>
                </c:pt>
                <c:pt idx="57">
                  <c:v>3.7709417050242959</c:v>
                </c:pt>
                <c:pt idx="58">
                  <c:v>5.0857413570059578</c:v>
                </c:pt>
                <c:pt idx="59">
                  <c:v>5.0486703040525747</c:v>
                </c:pt>
                <c:pt idx="60">
                  <c:v>4.8719891475127435</c:v>
                </c:pt>
                <c:pt idx="61">
                  <c:v>4.6093465477817013</c:v>
                </c:pt>
                <c:pt idx="62">
                  <c:v>4.4701593617823692</c:v>
                </c:pt>
                <c:pt idx="63">
                  <c:v>5.073749436818968</c:v>
                </c:pt>
                <c:pt idx="64">
                  <c:v>5.0416885334072745</c:v>
                </c:pt>
                <c:pt idx="65">
                  <c:v>4.8041649219386171</c:v>
                </c:pt>
                <c:pt idx="66">
                  <c:v>4.7296914781343808</c:v>
                </c:pt>
                <c:pt idx="67">
                  <c:v>4.9637187563098601</c:v>
                </c:pt>
                <c:pt idx="68">
                  <c:v>4.3197904620010599</c:v>
                </c:pt>
                <c:pt idx="69">
                  <c:v>4.547642414787</c:v>
                </c:pt>
                <c:pt idx="70">
                  <c:v>4.934414887544512</c:v>
                </c:pt>
                <c:pt idx="71">
                  <c:v>4.8279698097683283</c:v>
                </c:pt>
                <c:pt idx="72">
                  <c:v>4.6421971291771404</c:v>
                </c:pt>
                <c:pt idx="73">
                  <c:v>4.9657091194038232</c:v>
                </c:pt>
                <c:pt idx="74">
                  <c:v>4.3187361802522304</c:v>
                </c:pt>
                <c:pt idx="75">
                  <c:v>4.9691111065270119</c:v>
                </c:pt>
                <c:pt idx="76">
                  <c:v>5.1529538473907444</c:v>
                </c:pt>
                <c:pt idx="77">
                  <c:v>4.8911816025422059</c:v>
                </c:pt>
                <c:pt idx="78">
                  <c:v>4.6975929266229111</c:v>
                </c:pt>
                <c:pt idx="79">
                  <c:v>4.9843084705222616</c:v>
                </c:pt>
                <c:pt idx="80">
                  <c:v>4.276984546655128</c:v>
                </c:pt>
                <c:pt idx="81">
                  <c:v>4.0572285925250222</c:v>
                </c:pt>
                <c:pt idx="82">
                  <c:v>5.2380495534908516</c:v>
                </c:pt>
                <c:pt idx="83">
                  <c:v>4.1125764381147487</c:v>
                </c:pt>
                <c:pt idx="84">
                  <c:v>3.3216549989463333</c:v>
                </c:pt>
                <c:pt idx="85">
                  <c:v>4.2792479520472266</c:v>
                </c:pt>
                <c:pt idx="86">
                  <c:v>4.3729011619617308</c:v>
                </c:pt>
                <c:pt idx="87">
                  <c:v>4.2393226033509741</c:v>
                </c:pt>
                <c:pt idx="88">
                  <c:v>4.3184032655404039</c:v>
                </c:pt>
                <c:pt idx="89">
                  <c:v>4.685427713239374</c:v>
                </c:pt>
                <c:pt idx="90">
                  <c:v>4.394143806789824</c:v>
                </c:pt>
                <c:pt idx="91">
                  <c:v>4.8459761970772073</c:v>
                </c:pt>
                <c:pt idx="92">
                  <c:v>4.535271391859454</c:v>
                </c:pt>
                <c:pt idx="93">
                  <c:v>4.177308656489279</c:v>
                </c:pt>
                <c:pt idx="94">
                  <c:v>4.1949048119564267</c:v>
                </c:pt>
                <c:pt idx="95">
                  <c:v>4.9548754854450978</c:v>
                </c:pt>
                <c:pt idx="96">
                  <c:v>3.9069429460776708</c:v>
                </c:pt>
                <c:pt idx="97">
                  <c:v>4.5410754087574068</c:v>
                </c:pt>
                <c:pt idx="98">
                  <c:v>5.3216086838035981</c:v>
                </c:pt>
                <c:pt idx="99">
                  <c:v>4.8745335357865818</c:v>
                </c:pt>
                <c:pt idx="100">
                  <c:v>4.1999066146435338</c:v>
                </c:pt>
                <c:pt idx="101">
                  <c:v>5.2469581149674784</c:v>
                </c:pt>
                <c:pt idx="102">
                  <c:v>5.0606612673043596</c:v>
                </c:pt>
                <c:pt idx="103">
                  <c:v>5.4721813538618225</c:v>
                </c:pt>
                <c:pt idx="104">
                  <c:v>5.1696241164011711</c:v>
                </c:pt>
                <c:pt idx="105">
                  <c:v>5.2740982678087684</c:v>
                </c:pt>
                <c:pt idx="106">
                  <c:v>4.9444339137186155</c:v>
                </c:pt>
                <c:pt idx="107">
                  <c:v>4.6474452854410826</c:v>
                </c:pt>
                <c:pt idx="108">
                  <c:v>4.9726219509093399</c:v>
                </c:pt>
                <c:pt idx="109">
                  <c:v>4.3939817201978775</c:v>
                </c:pt>
                <c:pt idx="110">
                  <c:v>3.5982569743087987</c:v>
                </c:pt>
                <c:pt idx="111">
                  <c:v>4.3862084293839176</c:v>
                </c:pt>
                <c:pt idx="112">
                  <c:v>3.85970294634601</c:v>
                </c:pt>
                <c:pt idx="113">
                  <c:v>4.3576444722657408</c:v>
                </c:pt>
                <c:pt idx="114">
                  <c:v>4.7341476984408501</c:v>
                </c:pt>
                <c:pt idx="115">
                  <c:v>4.4864806729588729</c:v>
                </c:pt>
                <c:pt idx="116">
                  <c:v>2.867486933051135</c:v>
                </c:pt>
                <c:pt idx="117">
                  <c:v>3.433752471079476</c:v>
                </c:pt>
                <c:pt idx="118">
                  <c:v>5.0689216272190443</c:v>
                </c:pt>
                <c:pt idx="119">
                  <c:v>4.7129139457583102</c:v>
                </c:pt>
                <c:pt idx="120">
                  <c:v>4.3697694984543594</c:v>
                </c:pt>
                <c:pt idx="121">
                  <c:v>4.544083496324018</c:v>
                </c:pt>
                <c:pt idx="122">
                  <c:v>3.9755893641533304</c:v>
                </c:pt>
                <c:pt idx="123">
                  <c:v>4.5304068132416937</c:v>
                </c:pt>
                <c:pt idx="124">
                  <c:v>4.4340701643829803</c:v>
                </c:pt>
                <c:pt idx="125">
                  <c:v>4.6404486192274126</c:v>
                </c:pt>
                <c:pt idx="126">
                  <c:v>5.0021712330678598</c:v>
                </c:pt>
                <c:pt idx="127">
                  <c:v>4.9935845431500629</c:v>
                </c:pt>
                <c:pt idx="128">
                  <c:v>4.4308903711316621</c:v>
                </c:pt>
                <c:pt idx="129">
                  <c:v>1.4303432907532476</c:v>
                </c:pt>
                <c:pt idx="130">
                  <c:v>4.7326913132424195</c:v>
                </c:pt>
                <c:pt idx="131">
                  <c:v>4.6771514396759644</c:v>
                </c:pt>
                <c:pt idx="132">
                  <c:v>4.8204291504636689</c:v>
                </c:pt>
                <c:pt idx="133">
                  <c:v>5.6354633790633759</c:v>
                </c:pt>
                <c:pt idx="134">
                  <c:v>4.6363430876986564</c:v>
                </c:pt>
                <c:pt idx="135">
                  <c:v>4.7279860852619553</c:v>
                </c:pt>
                <c:pt idx="136">
                  <c:v>4.1451166771224379</c:v>
                </c:pt>
                <c:pt idx="137">
                  <c:v>4.8248378999801487</c:v>
                </c:pt>
                <c:pt idx="138">
                  <c:v>4.5255150744335157</c:v>
                </c:pt>
                <c:pt idx="139">
                  <c:v>5.3600051530952637</c:v>
                </c:pt>
                <c:pt idx="140">
                  <c:v>3.8594609306915122</c:v>
                </c:pt>
                <c:pt idx="141">
                  <c:v>5.1788249495146728</c:v>
                </c:pt>
                <c:pt idx="142">
                  <c:v>5.2174512150479257</c:v>
                </c:pt>
                <c:pt idx="143">
                  <c:v>3.7419474301889264</c:v>
                </c:pt>
                <c:pt idx="144">
                  <c:v>4.0727944988314055</c:v>
                </c:pt>
                <c:pt idx="145">
                  <c:v>5.5266659745054065</c:v>
                </c:pt>
                <c:pt idx="146">
                  <c:v>5.1836724779703074</c:v>
                </c:pt>
                <c:pt idx="147">
                  <c:v>4.8765062293332964</c:v>
                </c:pt>
                <c:pt idx="148">
                  <c:v>4.0470053665747114</c:v>
                </c:pt>
                <c:pt idx="149">
                  <c:v>5.2508899567917231</c:v>
                </c:pt>
                <c:pt idx="150">
                  <c:v>4.6352008551155643</c:v>
                </c:pt>
                <c:pt idx="151">
                  <c:v>4.8397466638320576</c:v>
                </c:pt>
                <c:pt idx="152">
                  <c:v>5.0985530262864813</c:v>
                </c:pt>
                <c:pt idx="153">
                  <c:v>5.0130883699020021</c:v>
                </c:pt>
                <c:pt idx="154">
                  <c:v>4.9731275480870671</c:v>
                </c:pt>
                <c:pt idx="155">
                  <c:v>4.7990227985993048</c:v>
                </c:pt>
                <c:pt idx="156">
                  <c:v>4.0768000698666693</c:v>
                </c:pt>
                <c:pt idx="157">
                  <c:v>4.3819009657427701</c:v>
                </c:pt>
                <c:pt idx="158">
                  <c:v>5.1852670573076978</c:v>
                </c:pt>
                <c:pt idx="159">
                  <c:v>5.1832473303264983</c:v>
                </c:pt>
                <c:pt idx="160">
                  <c:v>3.7641159673949067</c:v>
                </c:pt>
                <c:pt idx="161">
                  <c:v>4.9949782484966203</c:v>
                </c:pt>
                <c:pt idx="162">
                  <c:v>5.3640939509437899</c:v>
                </c:pt>
                <c:pt idx="163">
                  <c:v>4.7116376451819333</c:v>
                </c:pt>
                <c:pt idx="164">
                  <c:v>3.0043582822519928</c:v>
                </c:pt>
                <c:pt idx="165">
                  <c:v>4.2120815551773454</c:v>
                </c:pt>
                <c:pt idx="166">
                  <c:v>4.3070121159326495</c:v>
                </c:pt>
                <c:pt idx="167">
                  <c:v>2.9925111822117656</c:v>
                </c:pt>
                <c:pt idx="168">
                  <c:v>4.0011884248403184</c:v>
                </c:pt>
                <c:pt idx="169">
                  <c:v>4.4375430137232428</c:v>
                </c:pt>
                <c:pt idx="170">
                  <c:v>4.6247455295866358</c:v>
                </c:pt>
                <c:pt idx="171">
                  <c:v>5.0852160101663149</c:v>
                </c:pt>
                <c:pt idx="172">
                  <c:v>5.1154516143565587</c:v>
                </c:pt>
                <c:pt idx="173">
                  <c:v>4.416501173318002</c:v>
                </c:pt>
                <c:pt idx="174">
                  <c:v>4.9840988526654426</c:v>
                </c:pt>
                <c:pt idx="175">
                  <c:v>4.6723235369804579</c:v>
                </c:pt>
                <c:pt idx="176">
                  <c:v>4.7309508607652067</c:v>
                </c:pt>
                <c:pt idx="177">
                  <c:v>4.6594283854552749</c:v>
                </c:pt>
                <c:pt idx="178">
                  <c:v>5.6408911516492575</c:v>
                </c:pt>
                <c:pt idx="179">
                  <c:v>4.49640964295501</c:v>
                </c:pt>
                <c:pt idx="180">
                  <c:v>4.9275490073121357</c:v>
                </c:pt>
                <c:pt idx="181">
                  <c:v>4.9469174367092048</c:v>
                </c:pt>
                <c:pt idx="182">
                  <c:v>4.4857844010170265</c:v>
                </c:pt>
                <c:pt idx="183">
                  <c:v>4.5162957439620541</c:v>
                </c:pt>
                <c:pt idx="184">
                  <c:v>4.8753556269556899</c:v>
                </c:pt>
                <c:pt idx="185">
                  <c:v>4.4831741626471491</c:v>
                </c:pt>
                <c:pt idx="186">
                  <c:v>4.7138565986170118</c:v>
                </c:pt>
                <c:pt idx="187">
                  <c:v>4.8908645716615409</c:v>
                </c:pt>
                <c:pt idx="188">
                  <c:v>4.3941062759333986</c:v>
                </c:pt>
                <c:pt idx="189">
                  <c:v>4.4280803636834314</c:v>
                </c:pt>
                <c:pt idx="190">
                  <c:v>4.3519333683234871</c:v>
                </c:pt>
                <c:pt idx="191">
                  <c:v>4.519954661899936</c:v>
                </c:pt>
                <c:pt idx="192">
                  <c:v>5.0126842159771847</c:v>
                </c:pt>
                <c:pt idx="193">
                  <c:v>4.1823751069334811</c:v>
                </c:pt>
                <c:pt idx="194">
                  <c:v>5.2285491334219305</c:v>
                </c:pt>
                <c:pt idx="195">
                  <c:v>5.0523321612179544</c:v>
                </c:pt>
                <c:pt idx="196">
                  <c:v>5.2448407281869729</c:v>
                </c:pt>
                <c:pt idx="197">
                  <c:v>4.6269181714554213</c:v>
                </c:pt>
                <c:pt idx="198">
                  <c:v>4.6659107111251235</c:v>
                </c:pt>
                <c:pt idx="199">
                  <c:v>3.9637101897791509</c:v>
                </c:pt>
                <c:pt idx="200">
                  <c:v>4.457581351705743</c:v>
                </c:pt>
                <c:pt idx="201">
                  <c:v>4.0501522306769022</c:v>
                </c:pt>
                <c:pt idx="202">
                  <c:v>4.9768458229173627</c:v>
                </c:pt>
                <c:pt idx="203">
                  <c:v>4.8483667445580778</c:v>
                </c:pt>
                <c:pt idx="204">
                  <c:v>4.7801683799198411</c:v>
                </c:pt>
                <c:pt idx="205">
                  <c:v>5.6541454179529875</c:v>
                </c:pt>
                <c:pt idx="206">
                  <c:v>5.1402451968305654</c:v>
                </c:pt>
                <c:pt idx="207">
                  <c:v>4.3529955739677879</c:v>
                </c:pt>
                <c:pt idx="208">
                  <c:v>4.8514667098918531</c:v>
                </c:pt>
                <c:pt idx="209">
                  <c:v>4.7073905198641262</c:v>
                </c:pt>
                <c:pt idx="210">
                  <c:v>4.9638762090627342</c:v>
                </c:pt>
                <c:pt idx="211">
                  <c:v>4.7258664895969229</c:v>
                </c:pt>
                <c:pt idx="212">
                  <c:v>4.6387928901743374</c:v>
                </c:pt>
                <c:pt idx="213">
                  <c:v>4.3528512200789997</c:v>
                </c:pt>
                <c:pt idx="214">
                  <c:v>4.7703798751400228</c:v>
                </c:pt>
                <c:pt idx="215">
                  <c:v>4.7262882914726667</c:v>
                </c:pt>
                <c:pt idx="216">
                  <c:v>2.5459640763497173</c:v>
                </c:pt>
                <c:pt idx="217">
                  <c:v>4.6825149130362274</c:v>
                </c:pt>
                <c:pt idx="218">
                  <c:v>5.3697056726898538</c:v>
                </c:pt>
                <c:pt idx="219">
                  <c:v>4.5088324517711342</c:v>
                </c:pt>
                <c:pt idx="220">
                  <c:v>4.6114585501818981</c:v>
                </c:pt>
                <c:pt idx="221">
                  <c:v>5.1931116131747528</c:v>
                </c:pt>
                <c:pt idx="222">
                  <c:v>4.1512906934686429</c:v>
                </c:pt>
                <c:pt idx="223">
                  <c:v>5.2952756880109195</c:v>
                </c:pt>
                <c:pt idx="224">
                  <c:v>4.9201985054603856</c:v>
                </c:pt>
                <c:pt idx="225">
                  <c:v>4.0934005682878389</c:v>
                </c:pt>
                <c:pt idx="226">
                  <c:v>5.0098115194704063</c:v>
                </c:pt>
                <c:pt idx="227">
                  <c:v>4.9203490375800305</c:v>
                </c:pt>
                <c:pt idx="228">
                  <c:v>4.6467863545498265</c:v>
                </c:pt>
                <c:pt idx="229">
                  <c:v>4.3022407442443074</c:v>
                </c:pt>
                <c:pt idx="230">
                  <c:v>5.0105059232571216</c:v>
                </c:pt>
                <c:pt idx="231">
                  <c:v>5.0713234075236295</c:v>
                </c:pt>
                <c:pt idx="232">
                  <c:v>5.0507992008612916</c:v>
                </c:pt>
                <c:pt idx="233">
                  <c:v>4.5113659792799776</c:v>
                </c:pt>
                <c:pt idx="234">
                  <c:v>4.6342698647745371</c:v>
                </c:pt>
                <c:pt idx="235">
                  <c:v>5.2781161390374951</c:v>
                </c:pt>
                <c:pt idx="236">
                  <c:v>4.5879469701753752</c:v>
                </c:pt>
                <c:pt idx="237">
                  <c:v>5.1162845063157549</c:v>
                </c:pt>
                <c:pt idx="238">
                  <c:v>4.5477013760027454</c:v>
                </c:pt>
                <c:pt idx="239">
                  <c:v>4.1411067263223567</c:v>
                </c:pt>
                <c:pt idx="240">
                  <c:v>4.7414351275181881</c:v>
                </c:pt>
                <c:pt idx="241">
                  <c:v>4.2303890092081229</c:v>
                </c:pt>
                <c:pt idx="242">
                  <c:v>5.1147655509712058</c:v>
                </c:pt>
                <c:pt idx="243">
                  <c:v>4.5394451387506551</c:v>
                </c:pt>
                <c:pt idx="244">
                  <c:v>4.7050929630383047</c:v>
                </c:pt>
                <c:pt idx="245">
                  <c:v>4.0956290300233462</c:v>
                </c:pt>
                <c:pt idx="246">
                  <c:v>5.0201582275700458</c:v>
                </c:pt>
                <c:pt idx="247">
                  <c:v>4.9702152891630123</c:v>
                </c:pt>
                <c:pt idx="248">
                  <c:v>4.7095336959583793</c:v>
                </c:pt>
                <c:pt idx="249">
                  <c:v>4.7995678056326367</c:v>
                </c:pt>
                <c:pt idx="250">
                  <c:v>3.9504155817507471</c:v>
                </c:pt>
                <c:pt idx="251">
                  <c:v>5.0110742092129028</c:v>
                </c:pt>
                <c:pt idx="252">
                  <c:v>4.624563558714434</c:v>
                </c:pt>
                <c:pt idx="253">
                  <c:v>4.3017894055703003</c:v>
                </c:pt>
                <c:pt idx="254">
                  <c:v>4.5570947932491688</c:v>
                </c:pt>
                <c:pt idx="255">
                  <c:v>3.8499090252276504</c:v>
                </c:pt>
                <c:pt idx="256">
                  <c:v>4.8062469545560926</c:v>
                </c:pt>
                <c:pt idx="257">
                  <c:v>5.4496806776776276</c:v>
                </c:pt>
                <c:pt idx="258">
                  <c:v>5.440827136231416</c:v>
                </c:pt>
                <c:pt idx="259">
                  <c:v>5.0441257723116646</c:v>
                </c:pt>
                <c:pt idx="260">
                  <c:v>5.149595943814373</c:v>
                </c:pt>
                <c:pt idx="261">
                  <c:v>4.9316113865168809</c:v>
                </c:pt>
                <c:pt idx="262">
                  <c:v>4.6369418419926749</c:v>
                </c:pt>
                <c:pt idx="263">
                  <c:v>4.6449063452636885</c:v>
                </c:pt>
                <c:pt idx="264">
                  <c:v>4.7016277752338178</c:v>
                </c:pt>
                <c:pt idx="265">
                  <c:v>4.6269312351396037</c:v>
                </c:pt>
                <c:pt idx="266">
                  <c:v>4.9860251365489141</c:v>
                </c:pt>
                <c:pt idx="267">
                  <c:v>4.8141258639006104</c:v>
                </c:pt>
                <c:pt idx="268">
                  <c:v>4.6883107402343107</c:v>
                </c:pt>
                <c:pt idx="269">
                  <c:v>4.6132126686339019</c:v>
                </c:pt>
                <c:pt idx="270">
                  <c:v>5.0119407253264097</c:v>
                </c:pt>
                <c:pt idx="271">
                  <c:v>4.5049262753513979</c:v>
                </c:pt>
                <c:pt idx="272">
                  <c:v>4.5555198275484416</c:v>
                </c:pt>
                <c:pt idx="273">
                  <c:v>4.8186955900457251</c:v>
                </c:pt>
                <c:pt idx="274">
                  <c:v>4.574019896452894</c:v>
                </c:pt>
                <c:pt idx="275">
                  <c:v>4.1483856562840877</c:v>
                </c:pt>
                <c:pt idx="276">
                  <c:v>4.7159608089673029</c:v>
                </c:pt>
                <c:pt idx="277">
                  <c:v>4.2584453427286899</c:v>
                </c:pt>
                <c:pt idx="278">
                  <c:v>4.9042289008871123</c:v>
                </c:pt>
                <c:pt idx="279">
                  <c:v>4.5899513670841996</c:v>
                </c:pt>
                <c:pt idx="280">
                  <c:v>5.1851625313266156</c:v>
                </c:pt>
                <c:pt idx="281">
                  <c:v>4.5928785392332019</c:v>
                </c:pt>
                <c:pt idx="282">
                  <c:v>4.6931029459421323</c:v>
                </c:pt>
                <c:pt idx="283">
                  <c:v>4.278796578452158</c:v>
                </c:pt>
                <c:pt idx="284">
                  <c:v>4.3112596516960222</c:v>
                </c:pt>
                <c:pt idx="285">
                  <c:v>4.3689898262382227</c:v>
                </c:pt>
                <c:pt idx="286">
                  <c:v>4.7023246504127609</c:v>
                </c:pt>
                <c:pt idx="287">
                  <c:v>4.3434270612898773</c:v>
                </c:pt>
                <c:pt idx="288">
                  <c:v>4.7132638190523615</c:v>
                </c:pt>
                <c:pt idx="289">
                  <c:v>4.6182883186342396</c:v>
                </c:pt>
                <c:pt idx="290">
                  <c:v>4.5626440893632365</c:v>
                </c:pt>
                <c:pt idx="291">
                  <c:v>3.9323563830296484</c:v>
                </c:pt>
                <c:pt idx="292">
                  <c:v>5.0245490416252592</c:v>
                </c:pt>
                <c:pt idx="293">
                  <c:v>4.183547618152895</c:v>
                </c:pt>
                <c:pt idx="294">
                  <c:v>5.1215624183471702</c:v>
                </c:pt>
                <c:pt idx="295">
                  <c:v>3.3181959593793731</c:v>
                </c:pt>
                <c:pt idx="296">
                  <c:v>4.5133454653031473</c:v>
                </c:pt>
                <c:pt idx="297">
                  <c:v>4.8113779463877959</c:v>
                </c:pt>
                <c:pt idx="298">
                  <c:v>4.493922680824844</c:v>
                </c:pt>
                <c:pt idx="299">
                  <c:v>5.1648504865922105</c:v>
                </c:pt>
                <c:pt idx="300">
                  <c:v>3.3922598748434365</c:v>
                </c:pt>
                <c:pt idx="301">
                  <c:v>5.3972047268163452</c:v>
                </c:pt>
                <c:pt idx="302">
                  <c:v>4.3705915621889373</c:v>
                </c:pt>
                <c:pt idx="303">
                  <c:v>3.0342809360398988</c:v>
                </c:pt>
                <c:pt idx="304">
                  <c:v>5.0083334501743479</c:v>
                </c:pt>
                <c:pt idx="305">
                  <c:v>4.640290794800876</c:v>
                </c:pt>
                <c:pt idx="306">
                  <c:v>4.3965340752375335</c:v>
                </c:pt>
                <c:pt idx="307">
                  <c:v>4.8257566929339344</c:v>
                </c:pt>
                <c:pt idx="308">
                  <c:v>4.8829669730431533</c:v>
                </c:pt>
                <c:pt idx="309">
                  <c:v>3.0540006917184805</c:v>
                </c:pt>
                <c:pt idx="310">
                  <c:v>4.4160693239421818</c:v>
                </c:pt>
                <c:pt idx="311">
                  <c:v>4.9686542707724888</c:v>
                </c:pt>
                <c:pt idx="312">
                  <c:v>4.1722564256260002</c:v>
                </c:pt>
                <c:pt idx="313">
                  <c:v>4.8056813882767182</c:v>
                </c:pt>
                <c:pt idx="314">
                  <c:v>4.559531605417229</c:v>
                </c:pt>
                <c:pt idx="315">
                  <c:v>5.4540050054530731</c:v>
                </c:pt>
                <c:pt idx="316">
                  <c:v>5.2418558239994466</c:v>
                </c:pt>
                <c:pt idx="317">
                  <c:v>4.5999381193825357</c:v>
                </c:pt>
                <c:pt idx="318">
                  <c:v>4.233652947113197</c:v>
                </c:pt>
                <c:pt idx="319">
                  <c:v>4.0522640648839179</c:v>
                </c:pt>
                <c:pt idx="320">
                  <c:v>4.4430916439970618</c:v>
                </c:pt>
                <c:pt idx="321">
                  <c:v>4.5700849391357155</c:v>
                </c:pt>
                <c:pt idx="322">
                  <c:v>4.0693508061379591</c:v>
                </c:pt>
                <c:pt idx="323">
                  <c:v>4.4922596612683554</c:v>
                </c:pt>
                <c:pt idx="324">
                  <c:v>4.8330306227586428</c:v>
                </c:pt>
                <c:pt idx="325">
                  <c:v>4.7899682587684014</c:v>
                </c:pt>
                <c:pt idx="326">
                  <c:v>4.4462692183582142</c:v>
                </c:pt>
                <c:pt idx="327">
                  <c:v>4.5745031246153891</c:v>
                </c:pt>
                <c:pt idx="328">
                  <c:v>4.8428306770563312</c:v>
                </c:pt>
                <c:pt idx="329">
                  <c:v>4.7722921844551536</c:v>
                </c:pt>
                <c:pt idx="330">
                  <c:v>5.0111941339874981</c:v>
                </c:pt>
                <c:pt idx="331">
                  <c:v>4.8080446845508797</c:v>
                </c:pt>
                <c:pt idx="332">
                  <c:v>4.2007267266376589</c:v>
                </c:pt>
                <c:pt idx="333">
                  <c:v>4.6491576985801029</c:v>
                </c:pt>
              </c:numCache>
            </c:numRef>
          </c:xVal>
          <c:yVal>
            <c:numRef>
              <c:f>PlotsLog!$B$16:$B$32001</c:f>
              <c:numCache>
                <c:formatCode>General</c:formatCode>
                <c:ptCount val="31986"/>
                <c:pt idx="0">
                  <c:v>4.2721832528590609</c:v>
                </c:pt>
                <c:pt idx="1">
                  <c:v>5.0821604825628182</c:v>
                </c:pt>
                <c:pt idx="2">
                  <c:v>4.9272047588359893</c:v>
                </c:pt>
                <c:pt idx="3">
                  <c:v>4.709075734111388</c:v>
                </c:pt>
                <c:pt idx="4">
                  <c:v>4.5110986424624997</c:v>
                </c:pt>
                <c:pt idx="5">
                  <c:v>5.2024929785433924</c:v>
                </c:pt>
                <c:pt idx="6">
                  <c:v>4.3991151290313875</c:v>
                </c:pt>
                <c:pt idx="7">
                  <c:v>4.2778693152858382</c:v>
                </c:pt>
                <c:pt idx="8">
                  <c:v>4.891372423624281</c:v>
                </c:pt>
                <c:pt idx="9">
                  <c:v>4.2298040143573292</c:v>
                </c:pt>
                <c:pt idx="10">
                  <c:v>3.9200151808029902</c:v>
                </c:pt>
                <c:pt idx="11">
                  <c:v>4.9650153165909785</c:v>
                </c:pt>
                <c:pt idx="12">
                  <c:v>5.277773103646541</c:v>
                </c:pt>
                <c:pt idx="13">
                  <c:v>4.6901413826188785</c:v>
                </c:pt>
                <c:pt idx="14">
                  <c:v>3.9420466393843343</c:v>
                </c:pt>
                <c:pt idx="15">
                  <c:v>4.5625653439529836</c:v>
                </c:pt>
                <c:pt idx="16">
                  <c:v>4.943579493188702</c:v>
                </c:pt>
                <c:pt idx="17">
                  <c:v>5.1472242183610462</c:v>
                </c:pt>
                <c:pt idx="18">
                  <c:v>4.078544017516573</c:v>
                </c:pt>
                <c:pt idx="19">
                  <c:v>4.9555549621788737</c:v>
                </c:pt>
                <c:pt idx="20">
                  <c:v>4.8849785634835055</c:v>
                </c:pt>
                <c:pt idx="21">
                  <c:v>4.4199868277643288</c:v>
                </c:pt>
                <c:pt idx="22">
                  <c:v>3.6104593008036505</c:v>
                </c:pt>
                <c:pt idx="23">
                  <c:v>4.6093892391105884</c:v>
                </c:pt>
                <c:pt idx="24">
                  <c:v>4.9017734369493633</c:v>
                </c:pt>
                <c:pt idx="25">
                  <c:v>5.000358726533376</c:v>
                </c:pt>
                <c:pt idx="26">
                  <c:v>5.296998042292433</c:v>
                </c:pt>
                <c:pt idx="27">
                  <c:v>5.1412057312098858</c:v>
                </c:pt>
                <c:pt idx="28">
                  <c:v>4.3244529829742957</c:v>
                </c:pt>
                <c:pt idx="29">
                  <c:v>4.2832223445023239</c:v>
                </c:pt>
                <c:pt idx="30">
                  <c:v>4.7304456905150118</c:v>
                </c:pt>
                <c:pt idx="31">
                  <c:v>5.1045612483325442</c:v>
                </c:pt>
                <c:pt idx="32">
                  <c:v>3.2729252668212685</c:v>
                </c:pt>
                <c:pt idx="33">
                  <c:v>4.8954216971810638</c:v>
                </c:pt>
                <c:pt idx="34">
                  <c:v>3.2137571405260417</c:v>
                </c:pt>
                <c:pt idx="35">
                  <c:v>5.080776222123248</c:v>
                </c:pt>
                <c:pt idx="36">
                  <c:v>4.558463854694951</c:v>
                </c:pt>
                <c:pt idx="37">
                  <c:v>4.4819627096501966</c:v>
                </c:pt>
                <c:pt idx="38">
                  <c:v>5.0771170427250212</c:v>
                </c:pt>
                <c:pt idx="39">
                  <c:v>4.1082048825074322</c:v>
                </c:pt>
                <c:pt idx="40">
                  <c:v>4.7928600126357814</c:v>
                </c:pt>
                <c:pt idx="41">
                  <c:v>4.6095105424604963</c:v>
                </c:pt>
                <c:pt idx="42">
                  <c:v>4.8780581043957465</c:v>
                </c:pt>
                <c:pt idx="43">
                  <c:v>4.677406883632476</c:v>
                </c:pt>
                <c:pt idx="44">
                  <c:v>4.0660944673378046</c:v>
                </c:pt>
                <c:pt idx="45">
                  <c:v>4.1955171620375733</c:v>
                </c:pt>
                <c:pt idx="46">
                  <c:v>4.8406647278064323</c:v>
                </c:pt>
                <c:pt idx="47">
                  <c:v>4.6955024126612432</c:v>
                </c:pt>
                <c:pt idx="48">
                  <c:v>4.0875410848311038</c:v>
                </c:pt>
                <c:pt idx="49">
                  <c:v>4.2677602840098992</c:v>
                </c:pt>
                <c:pt idx="50">
                  <c:v>4.2191809728491076</c:v>
                </c:pt>
                <c:pt idx="51">
                  <c:v>4.3201514096077638</c:v>
                </c:pt>
                <c:pt idx="52">
                  <c:v>5.0960205479552059</c:v>
                </c:pt>
                <c:pt idx="53">
                  <c:v>4.9494332485007568</c:v>
                </c:pt>
                <c:pt idx="54">
                  <c:v>4.8265548744337305</c:v>
                </c:pt>
                <c:pt idx="55">
                  <c:v>5.2544496791153747</c:v>
                </c:pt>
                <c:pt idx="56">
                  <c:v>3.7709417050242959</c:v>
                </c:pt>
                <c:pt idx="57">
                  <c:v>5.0857413570059578</c:v>
                </c:pt>
                <c:pt idx="58">
                  <c:v>5.0486703040525747</c:v>
                </c:pt>
                <c:pt idx="59">
                  <c:v>4.8719891475127435</c:v>
                </c:pt>
                <c:pt idx="60">
                  <c:v>4.6093465477817013</c:v>
                </c:pt>
                <c:pt idx="61">
                  <c:v>4.4701593617823692</c:v>
                </c:pt>
                <c:pt idx="62">
                  <c:v>5.073749436818968</c:v>
                </c:pt>
                <c:pt idx="63">
                  <c:v>5.0416885334072745</c:v>
                </c:pt>
                <c:pt idx="64">
                  <c:v>4.8041649219386171</c:v>
                </c:pt>
                <c:pt idx="65">
                  <c:v>4.7296914781343808</c:v>
                </c:pt>
                <c:pt idx="66">
                  <c:v>4.9637187563098601</c:v>
                </c:pt>
                <c:pt idx="67">
                  <c:v>4.3197904620010599</c:v>
                </c:pt>
                <c:pt idx="68">
                  <c:v>4.547642414787</c:v>
                </c:pt>
                <c:pt idx="69">
                  <c:v>4.934414887544512</c:v>
                </c:pt>
                <c:pt idx="70">
                  <c:v>4.8279698097683283</c:v>
                </c:pt>
                <c:pt idx="71">
                  <c:v>4.6421971291771404</c:v>
                </c:pt>
                <c:pt idx="72">
                  <c:v>4.9657091194038232</c:v>
                </c:pt>
                <c:pt idx="73">
                  <c:v>4.3187361802522304</c:v>
                </c:pt>
                <c:pt idx="74">
                  <c:v>4.9691111065270119</c:v>
                </c:pt>
                <c:pt idx="75">
                  <c:v>5.1529538473907444</c:v>
                </c:pt>
                <c:pt idx="76">
                  <c:v>4.8911816025422059</c:v>
                </c:pt>
                <c:pt idx="77">
                  <c:v>4.6975929266229111</c:v>
                </c:pt>
                <c:pt idx="78">
                  <c:v>4.9843084705222616</c:v>
                </c:pt>
                <c:pt idx="79">
                  <c:v>4.276984546655128</c:v>
                </c:pt>
                <c:pt idx="80">
                  <c:v>4.0572285925250222</c:v>
                </c:pt>
                <c:pt idx="81">
                  <c:v>5.2380495534908516</c:v>
                </c:pt>
                <c:pt idx="82">
                  <c:v>4.1125764381147487</c:v>
                </c:pt>
                <c:pt idx="83">
                  <c:v>3.3216549989463333</c:v>
                </c:pt>
                <c:pt idx="84">
                  <c:v>4.2792479520472266</c:v>
                </c:pt>
                <c:pt idx="85">
                  <c:v>4.3729011619617308</c:v>
                </c:pt>
                <c:pt idx="86">
                  <c:v>4.2393226033509741</c:v>
                </c:pt>
                <c:pt idx="87">
                  <c:v>4.3184032655404039</c:v>
                </c:pt>
                <c:pt idx="88">
                  <c:v>4.685427713239374</c:v>
                </c:pt>
                <c:pt idx="89">
                  <c:v>4.394143806789824</c:v>
                </c:pt>
                <c:pt idx="90">
                  <c:v>4.8459761970772073</c:v>
                </c:pt>
                <c:pt idx="91">
                  <c:v>4.535271391859454</c:v>
                </c:pt>
                <c:pt idx="92">
                  <c:v>4.177308656489279</c:v>
                </c:pt>
                <c:pt idx="93">
                  <c:v>4.1949048119564267</c:v>
                </c:pt>
                <c:pt idx="94">
                  <c:v>4.9548754854450978</c:v>
                </c:pt>
                <c:pt idx="95">
                  <c:v>3.9069429460776708</c:v>
                </c:pt>
                <c:pt idx="96">
                  <c:v>4.5410754087574068</c:v>
                </c:pt>
                <c:pt idx="97">
                  <c:v>5.3216086838035981</c:v>
                </c:pt>
                <c:pt idx="98">
                  <c:v>4.8745335357865818</c:v>
                </c:pt>
                <c:pt idx="99">
                  <c:v>4.1999066146435338</c:v>
                </c:pt>
                <c:pt idx="100">
                  <c:v>5.2469581149674784</c:v>
                </c:pt>
                <c:pt idx="101">
                  <c:v>5.0606612673043596</c:v>
                </c:pt>
                <c:pt idx="102">
                  <c:v>5.4721813538618225</c:v>
                </c:pt>
                <c:pt idx="103">
                  <c:v>5.1696241164011711</c:v>
                </c:pt>
                <c:pt idx="104">
                  <c:v>5.2740982678087684</c:v>
                </c:pt>
                <c:pt idx="105">
                  <c:v>4.9444339137186155</c:v>
                </c:pt>
                <c:pt idx="106">
                  <c:v>4.6474452854410826</c:v>
                </c:pt>
                <c:pt idx="107">
                  <c:v>4.9726219509093399</c:v>
                </c:pt>
                <c:pt idx="108">
                  <c:v>4.3939817201978775</c:v>
                </c:pt>
                <c:pt idx="109">
                  <c:v>3.5982569743087987</c:v>
                </c:pt>
                <c:pt idx="110">
                  <c:v>4.3862084293839176</c:v>
                </c:pt>
                <c:pt idx="111">
                  <c:v>3.85970294634601</c:v>
                </c:pt>
                <c:pt idx="112">
                  <c:v>4.3576444722657408</c:v>
                </c:pt>
                <c:pt idx="113">
                  <c:v>4.7341476984408501</c:v>
                </c:pt>
                <c:pt idx="114">
                  <c:v>4.4864806729588729</c:v>
                </c:pt>
                <c:pt idx="115">
                  <c:v>2.867486933051135</c:v>
                </c:pt>
                <c:pt idx="116">
                  <c:v>3.433752471079476</c:v>
                </c:pt>
                <c:pt idx="117">
                  <c:v>5.0689216272190443</c:v>
                </c:pt>
                <c:pt idx="118">
                  <c:v>4.7129139457583102</c:v>
                </c:pt>
                <c:pt idx="119">
                  <c:v>4.3697694984543594</c:v>
                </c:pt>
                <c:pt idx="120">
                  <c:v>4.544083496324018</c:v>
                </c:pt>
                <c:pt idx="121">
                  <c:v>3.9755893641533304</c:v>
                </c:pt>
                <c:pt idx="122">
                  <c:v>4.5304068132416937</c:v>
                </c:pt>
                <c:pt idx="123">
                  <c:v>4.4340701643829803</c:v>
                </c:pt>
                <c:pt idx="124">
                  <c:v>4.6404486192274126</c:v>
                </c:pt>
                <c:pt idx="125">
                  <c:v>5.0021712330678598</c:v>
                </c:pt>
                <c:pt idx="126">
                  <c:v>4.9935845431500629</c:v>
                </c:pt>
                <c:pt idx="127">
                  <c:v>4.4308903711316621</c:v>
                </c:pt>
                <c:pt idx="128">
                  <c:v>1.4303432907532476</c:v>
                </c:pt>
                <c:pt idx="129">
                  <c:v>4.7326913132424195</c:v>
                </c:pt>
                <c:pt idx="130">
                  <c:v>4.6771514396759644</c:v>
                </c:pt>
                <c:pt idx="131">
                  <c:v>4.8204291504636689</c:v>
                </c:pt>
                <c:pt idx="132">
                  <c:v>5.6354633790633759</c:v>
                </c:pt>
                <c:pt idx="133">
                  <c:v>4.6363430876986564</c:v>
                </c:pt>
                <c:pt idx="134">
                  <c:v>4.7279860852619553</c:v>
                </c:pt>
                <c:pt idx="135">
                  <c:v>4.1451166771224379</c:v>
                </c:pt>
                <c:pt idx="136">
                  <c:v>4.8248378999801487</c:v>
                </c:pt>
                <c:pt idx="137">
                  <c:v>4.5255150744335157</c:v>
                </c:pt>
                <c:pt idx="138">
                  <c:v>5.3600051530952637</c:v>
                </c:pt>
                <c:pt idx="139">
                  <c:v>3.8594609306915122</c:v>
                </c:pt>
                <c:pt idx="140">
                  <c:v>5.1788249495146728</c:v>
                </c:pt>
                <c:pt idx="141">
                  <c:v>5.2174512150479257</c:v>
                </c:pt>
                <c:pt idx="142">
                  <c:v>3.7419474301889264</c:v>
                </c:pt>
                <c:pt idx="143">
                  <c:v>4.0727944988314055</c:v>
                </c:pt>
                <c:pt idx="144">
                  <c:v>5.5266659745054065</c:v>
                </c:pt>
                <c:pt idx="145">
                  <c:v>5.1836724779703074</c:v>
                </c:pt>
                <c:pt idx="146">
                  <c:v>4.8765062293332964</c:v>
                </c:pt>
                <c:pt idx="147">
                  <c:v>4.0470053665747114</c:v>
                </c:pt>
                <c:pt idx="148">
                  <c:v>5.2508899567917231</c:v>
                </c:pt>
                <c:pt idx="149">
                  <c:v>4.6352008551155643</c:v>
                </c:pt>
                <c:pt idx="150">
                  <c:v>4.8397466638320576</c:v>
                </c:pt>
                <c:pt idx="151">
                  <c:v>5.0985530262864813</c:v>
                </c:pt>
                <c:pt idx="152">
                  <c:v>5.0130883699020021</c:v>
                </c:pt>
                <c:pt idx="153">
                  <c:v>4.9731275480870671</c:v>
                </c:pt>
                <c:pt idx="154">
                  <c:v>4.7990227985993048</c:v>
                </c:pt>
                <c:pt idx="155">
                  <c:v>4.0768000698666693</c:v>
                </c:pt>
                <c:pt idx="156">
                  <c:v>4.3819009657427701</c:v>
                </c:pt>
                <c:pt idx="157">
                  <c:v>5.1852670573076978</c:v>
                </c:pt>
                <c:pt idx="158">
                  <c:v>5.1832473303264983</c:v>
                </c:pt>
                <c:pt idx="159">
                  <c:v>3.7641159673949067</c:v>
                </c:pt>
                <c:pt idx="160">
                  <c:v>4.9949782484966203</c:v>
                </c:pt>
                <c:pt idx="161">
                  <c:v>5.3640939509437899</c:v>
                </c:pt>
                <c:pt idx="162">
                  <c:v>4.7116376451819333</c:v>
                </c:pt>
                <c:pt idx="163">
                  <c:v>3.0043582822519928</c:v>
                </c:pt>
                <c:pt idx="164">
                  <c:v>4.2120815551773454</c:v>
                </c:pt>
                <c:pt idx="165">
                  <c:v>4.3070121159326495</c:v>
                </c:pt>
                <c:pt idx="166">
                  <c:v>2.9925111822117656</c:v>
                </c:pt>
                <c:pt idx="167">
                  <c:v>4.0011884248403184</c:v>
                </c:pt>
                <c:pt idx="168">
                  <c:v>4.4375430137232428</c:v>
                </c:pt>
                <c:pt idx="169">
                  <c:v>4.6247455295866358</c:v>
                </c:pt>
                <c:pt idx="170">
                  <c:v>5.0852160101663149</c:v>
                </c:pt>
                <c:pt idx="171">
                  <c:v>5.1154516143565587</c:v>
                </c:pt>
                <c:pt idx="172">
                  <c:v>4.416501173318002</c:v>
                </c:pt>
                <c:pt idx="173">
                  <c:v>4.9840988526654426</c:v>
                </c:pt>
                <c:pt idx="174">
                  <c:v>4.6723235369804579</c:v>
                </c:pt>
                <c:pt idx="175">
                  <c:v>4.7309508607652067</c:v>
                </c:pt>
                <c:pt idx="176">
                  <c:v>4.6594283854552749</c:v>
                </c:pt>
                <c:pt idx="177">
                  <c:v>5.6408911516492575</c:v>
                </c:pt>
                <c:pt idx="178">
                  <c:v>4.49640964295501</c:v>
                </c:pt>
                <c:pt idx="179">
                  <c:v>4.9275490073121357</c:v>
                </c:pt>
                <c:pt idx="180">
                  <c:v>4.9469174367092048</c:v>
                </c:pt>
                <c:pt idx="181">
                  <c:v>4.4857844010170265</c:v>
                </c:pt>
                <c:pt idx="182">
                  <c:v>4.5162957439620541</c:v>
                </c:pt>
                <c:pt idx="183">
                  <c:v>4.8753556269556899</c:v>
                </c:pt>
                <c:pt idx="184">
                  <c:v>4.4831741626471491</c:v>
                </c:pt>
                <c:pt idx="185">
                  <c:v>4.7138565986170118</c:v>
                </c:pt>
                <c:pt idx="186">
                  <c:v>4.8908645716615409</c:v>
                </c:pt>
                <c:pt idx="187">
                  <c:v>4.3941062759333986</c:v>
                </c:pt>
                <c:pt idx="188">
                  <c:v>4.4280803636834314</c:v>
                </c:pt>
                <c:pt idx="189">
                  <c:v>4.3519333683234871</c:v>
                </c:pt>
                <c:pt idx="190">
                  <c:v>4.519954661899936</c:v>
                </c:pt>
                <c:pt idx="191">
                  <c:v>5.0126842159771847</c:v>
                </c:pt>
                <c:pt idx="192">
                  <c:v>4.1823751069334811</c:v>
                </c:pt>
                <c:pt idx="193">
                  <c:v>5.2285491334219305</c:v>
                </c:pt>
                <c:pt idx="194">
                  <c:v>5.0523321612179544</c:v>
                </c:pt>
                <c:pt idx="195">
                  <c:v>5.2448407281869729</c:v>
                </c:pt>
                <c:pt idx="196">
                  <c:v>4.6269181714554213</c:v>
                </c:pt>
                <c:pt idx="197">
                  <c:v>4.6659107111251235</c:v>
                </c:pt>
                <c:pt idx="198">
                  <c:v>3.9637101897791509</c:v>
                </c:pt>
                <c:pt idx="199">
                  <c:v>4.457581351705743</c:v>
                </c:pt>
                <c:pt idx="200">
                  <c:v>4.0501522306769022</c:v>
                </c:pt>
                <c:pt idx="201">
                  <c:v>4.9768458229173627</c:v>
                </c:pt>
                <c:pt idx="202">
                  <c:v>4.8483667445580778</c:v>
                </c:pt>
                <c:pt idx="203">
                  <c:v>4.7801683799198411</c:v>
                </c:pt>
                <c:pt idx="204">
                  <c:v>5.6541454179529875</c:v>
                </c:pt>
                <c:pt idx="205">
                  <c:v>5.1402451968305654</c:v>
                </c:pt>
                <c:pt idx="206">
                  <c:v>4.3529955739677879</c:v>
                </c:pt>
                <c:pt idx="207">
                  <c:v>4.8514667098918531</c:v>
                </c:pt>
                <c:pt idx="208">
                  <c:v>4.7073905198641262</c:v>
                </c:pt>
                <c:pt idx="209">
                  <c:v>4.9638762090627342</c:v>
                </c:pt>
                <c:pt idx="210">
                  <c:v>4.7258664895969229</c:v>
                </c:pt>
                <c:pt idx="211">
                  <c:v>4.6387928901743374</c:v>
                </c:pt>
                <c:pt idx="212">
                  <c:v>4.3528512200789997</c:v>
                </c:pt>
                <c:pt idx="213">
                  <c:v>4.7703798751400228</c:v>
                </c:pt>
                <c:pt idx="214">
                  <c:v>4.7262882914726667</c:v>
                </c:pt>
                <c:pt idx="215">
                  <c:v>2.5459640763497173</c:v>
                </c:pt>
                <c:pt idx="216">
                  <c:v>4.6825149130362274</c:v>
                </c:pt>
                <c:pt idx="217">
                  <c:v>5.3697056726898538</c:v>
                </c:pt>
                <c:pt idx="218">
                  <c:v>4.5088324517711342</c:v>
                </c:pt>
                <c:pt idx="219">
                  <c:v>4.6114585501818981</c:v>
                </c:pt>
                <c:pt idx="220">
                  <c:v>5.1931116131747528</c:v>
                </c:pt>
                <c:pt idx="221">
                  <c:v>4.1512906934686429</c:v>
                </c:pt>
                <c:pt idx="222">
                  <c:v>5.2952756880109195</c:v>
                </c:pt>
                <c:pt idx="223">
                  <c:v>4.9201985054603856</c:v>
                </c:pt>
                <c:pt idx="224">
                  <c:v>4.0934005682878389</c:v>
                </c:pt>
                <c:pt idx="225">
                  <c:v>5.0098115194704063</c:v>
                </c:pt>
                <c:pt idx="226">
                  <c:v>4.9203490375800305</c:v>
                </c:pt>
                <c:pt idx="227">
                  <c:v>4.6467863545498265</c:v>
                </c:pt>
                <c:pt idx="228">
                  <c:v>4.3022407442443074</c:v>
                </c:pt>
                <c:pt idx="229">
                  <c:v>5.0105059232571216</c:v>
                </c:pt>
                <c:pt idx="230">
                  <c:v>5.0713234075236295</c:v>
                </c:pt>
                <c:pt idx="231">
                  <c:v>5.0507992008612916</c:v>
                </c:pt>
                <c:pt idx="232">
                  <c:v>4.5113659792799776</c:v>
                </c:pt>
                <c:pt idx="233">
                  <c:v>4.6342698647745371</c:v>
                </c:pt>
                <c:pt idx="234">
                  <c:v>5.2781161390374951</c:v>
                </c:pt>
                <c:pt idx="235">
                  <c:v>4.5879469701753752</c:v>
                </c:pt>
                <c:pt idx="236">
                  <c:v>5.1162845063157549</c:v>
                </c:pt>
                <c:pt idx="237">
                  <c:v>4.5477013760027454</c:v>
                </c:pt>
                <c:pt idx="238">
                  <c:v>4.1411067263223567</c:v>
                </c:pt>
                <c:pt idx="239">
                  <c:v>4.7414351275181881</c:v>
                </c:pt>
                <c:pt idx="240">
                  <c:v>4.2303890092081229</c:v>
                </c:pt>
                <c:pt idx="241">
                  <c:v>5.1147655509712058</c:v>
                </c:pt>
                <c:pt idx="242">
                  <c:v>4.5394451387506551</c:v>
                </c:pt>
                <c:pt idx="243">
                  <c:v>4.7050929630383047</c:v>
                </c:pt>
                <c:pt idx="244">
                  <c:v>4.0956290300233462</c:v>
                </c:pt>
                <c:pt idx="245">
                  <c:v>5.0201582275700458</c:v>
                </c:pt>
                <c:pt idx="246">
                  <c:v>4.9702152891630123</c:v>
                </c:pt>
                <c:pt idx="247">
                  <c:v>4.7095336959583793</c:v>
                </c:pt>
                <c:pt idx="248">
                  <c:v>4.7995678056326367</c:v>
                </c:pt>
                <c:pt idx="249">
                  <c:v>3.9504155817507471</c:v>
                </c:pt>
                <c:pt idx="250">
                  <c:v>5.0110742092129028</c:v>
                </c:pt>
                <c:pt idx="251">
                  <c:v>4.624563558714434</c:v>
                </c:pt>
                <c:pt idx="252">
                  <c:v>4.3017894055703003</c:v>
                </c:pt>
                <c:pt idx="253">
                  <c:v>4.5570947932491688</c:v>
                </c:pt>
                <c:pt idx="254">
                  <c:v>3.8499090252276504</c:v>
                </c:pt>
                <c:pt idx="255">
                  <c:v>4.8062469545560926</c:v>
                </c:pt>
                <c:pt idx="256">
                  <c:v>5.4496806776776276</c:v>
                </c:pt>
                <c:pt idx="257">
                  <c:v>5.440827136231416</c:v>
                </c:pt>
                <c:pt idx="258">
                  <c:v>5.0441257723116646</c:v>
                </c:pt>
                <c:pt idx="259">
                  <c:v>5.149595943814373</c:v>
                </c:pt>
                <c:pt idx="260">
                  <c:v>4.9316113865168809</c:v>
                </c:pt>
                <c:pt idx="261">
                  <c:v>4.6369418419926749</c:v>
                </c:pt>
                <c:pt idx="262">
                  <c:v>4.6449063452636885</c:v>
                </c:pt>
                <c:pt idx="263">
                  <c:v>4.7016277752338178</c:v>
                </c:pt>
                <c:pt idx="264">
                  <c:v>4.6269312351396037</c:v>
                </c:pt>
                <c:pt idx="265">
                  <c:v>4.9860251365489141</c:v>
                </c:pt>
                <c:pt idx="266">
                  <c:v>4.8141258639006104</c:v>
                </c:pt>
                <c:pt idx="267">
                  <c:v>4.6883107402343107</c:v>
                </c:pt>
                <c:pt idx="268">
                  <c:v>4.6132126686339019</c:v>
                </c:pt>
                <c:pt idx="269">
                  <c:v>5.0119407253264097</c:v>
                </c:pt>
                <c:pt idx="270">
                  <c:v>4.5049262753513979</c:v>
                </c:pt>
                <c:pt idx="271">
                  <c:v>4.5555198275484416</c:v>
                </c:pt>
                <c:pt idx="272">
                  <c:v>4.8186955900457251</c:v>
                </c:pt>
                <c:pt idx="273">
                  <c:v>4.574019896452894</c:v>
                </c:pt>
                <c:pt idx="274">
                  <c:v>4.1483856562840877</c:v>
                </c:pt>
                <c:pt idx="275">
                  <c:v>4.7159608089673029</c:v>
                </c:pt>
                <c:pt idx="276">
                  <c:v>4.2584453427286899</c:v>
                </c:pt>
                <c:pt idx="277">
                  <c:v>4.9042289008871123</c:v>
                </c:pt>
                <c:pt idx="278">
                  <c:v>4.5899513670841996</c:v>
                </c:pt>
                <c:pt idx="279">
                  <c:v>5.1851625313266156</c:v>
                </c:pt>
                <c:pt idx="280">
                  <c:v>4.5928785392332019</c:v>
                </c:pt>
                <c:pt idx="281">
                  <c:v>4.6931029459421323</c:v>
                </c:pt>
                <c:pt idx="282">
                  <c:v>4.278796578452158</c:v>
                </c:pt>
                <c:pt idx="283">
                  <c:v>4.3112596516960222</c:v>
                </c:pt>
                <c:pt idx="284">
                  <c:v>4.3689898262382227</c:v>
                </c:pt>
                <c:pt idx="285">
                  <c:v>4.7023246504127609</c:v>
                </c:pt>
                <c:pt idx="286">
                  <c:v>4.3434270612898773</c:v>
                </c:pt>
                <c:pt idx="287">
                  <c:v>4.7132638190523615</c:v>
                </c:pt>
                <c:pt idx="288">
                  <c:v>4.6182883186342396</c:v>
                </c:pt>
                <c:pt idx="289">
                  <c:v>4.5626440893632365</c:v>
                </c:pt>
                <c:pt idx="290">
                  <c:v>3.9323563830296484</c:v>
                </c:pt>
                <c:pt idx="291">
                  <c:v>5.0245490416252592</c:v>
                </c:pt>
                <c:pt idx="292">
                  <c:v>4.183547618152895</c:v>
                </c:pt>
                <c:pt idx="293">
                  <c:v>5.1215624183471702</c:v>
                </c:pt>
                <c:pt idx="294">
                  <c:v>3.3181959593793731</c:v>
                </c:pt>
                <c:pt idx="295">
                  <c:v>4.5133454653031473</c:v>
                </c:pt>
                <c:pt idx="296">
                  <c:v>4.8113779463877959</c:v>
                </c:pt>
                <c:pt idx="297">
                  <c:v>4.493922680824844</c:v>
                </c:pt>
                <c:pt idx="298">
                  <c:v>5.1648504865922105</c:v>
                </c:pt>
                <c:pt idx="299">
                  <c:v>3.3922598748434365</c:v>
                </c:pt>
                <c:pt idx="300">
                  <c:v>5.3972047268163452</c:v>
                </c:pt>
                <c:pt idx="301">
                  <c:v>4.3705915621889373</c:v>
                </c:pt>
                <c:pt idx="302">
                  <c:v>3.0342809360398988</c:v>
                </c:pt>
                <c:pt idx="303">
                  <c:v>5.0083334501743479</c:v>
                </c:pt>
                <c:pt idx="304">
                  <c:v>4.640290794800876</c:v>
                </c:pt>
                <c:pt idx="305">
                  <c:v>4.3965340752375335</c:v>
                </c:pt>
                <c:pt idx="306">
                  <c:v>4.8257566929339344</c:v>
                </c:pt>
                <c:pt idx="307">
                  <c:v>4.8829669730431533</c:v>
                </c:pt>
                <c:pt idx="308">
                  <c:v>3.0540006917184805</c:v>
                </c:pt>
                <c:pt idx="309">
                  <c:v>4.4160693239421818</c:v>
                </c:pt>
                <c:pt idx="310">
                  <c:v>4.9686542707724888</c:v>
                </c:pt>
                <c:pt idx="311">
                  <c:v>4.1722564256260002</c:v>
                </c:pt>
                <c:pt idx="312">
                  <c:v>4.8056813882767182</c:v>
                </c:pt>
                <c:pt idx="313">
                  <c:v>4.559531605417229</c:v>
                </c:pt>
                <c:pt idx="314">
                  <c:v>5.4540050054530731</c:v>
                </c:pt>
                <c:pt idx="315">
                  <c:v>5.2418558239994466</c:v>
                </c:pt>
                <c:pt idx="316">
                  <c:v>4.5999381193825357</c:v>
                </c:pt>
                <c:pt idx="317">
                  <c:v>4.233652947113197</c:v>
                </c:pt>
                <c:pt idx="318">
                  <c:v>4.0522640648839179</c:v>
                </c:pt>
                <c:pt idx="319">
                  <c:v>4.4430916439970618</c:v>
                </c:pt>
                <c:pt idx="320">
                  <c:v>4.5700849391357155</c:v>
                </c:pt>
                <c:pt idx="321">
                  <c:v>4.0693508061379591</c:v>
                </c:pt>
                <c:pt idx="322">
                  <c:v>4.4922596612683554</c:v>
                </c:pt>
                <c:pt idx="323">
                  <c:v>4.8330306227586428</c:v>
                </c:pt>
                <c:pt idx="324">
                  <c:v>4.7899682587684014</c:v>
                </c:pt>
                <c:pt idx="325">
                  <c:v>4.4462692183582142</c:v>
                </c:pt>
                <c:pt idx="326">
                  <c:v>4.5745031246153891</c:v>
                </c:pt>
                <c:pt idx="327">
                  <c:v>4.8428306770563312</c:v>
                </c:pt>
                <c:pt idx="328">
                  <c:v>4.7722921844551536</c:v>
                </c:pt>
                <c:pt idx="329">
                  <c:v>5.0111941339874981</c:v>
                </c:pt>
                <c:pt idx="330">
                  <c:v>4.8080446845508797</c:v>
                </c:pt>
                <c:pt idx="331">
                  <c:v>4.2007267266376589</c:v>
                </c:pt>
                <c:pt idx="332">
                  <c:v>4.6491576985801029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394112"/>
        <c:axId val="422400384"/>
      </c:scatterChart>
      <c:valAx>
        <c:axId val="42239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#n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400384"/>
        <c:crosses val="autoZero"/>
        <c:crossBetween val="midCat"/>
      </c:valAx>
      <c:valAx>
        <c:axId val="42240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#(n+1)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9411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Mean Residual Life &amp; StDev(ResidLife)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PlotsLog!$K$14</c:f>
              <c:strCache>
                <c:ptCount val="1"/>
              </c:strCache>
            </c:strRef>
          </c:tx>
          <c:xVal>
            <c:numRef>
              <c:f>PlotsLog!$G$15:$G$32000</c:f>
              <c:numCache>
                <c:formatCode>General</c:formatCode>
                <c:ptCount val="31986"/>
                <c:pt idx="0">
                  <c:v>1.4303432907532476</c:v>
                </c:pt>
                <c:pt idx="1">
                  <c:v>2.5459640763497173</c:v>
                </c:pt>
                <c:pt idx="2">
                  <c:v>2.867486933051135</c:v>
                </c:pt>
                <c:pt idx="3">
                  <c:v>2.9925111822117656</c:v>
                </c:pt>
                <c:pt idx="4">
                  <c:v>3.0043582822519928</c:v>
                </c:pt>
                <c:pt idx="5">
                  <c:v>3.0342809360398988</c:v>
                </c:pt>
                <c:pt idx="6">
                  <c:v>3.0540006917184805</c:v>
                </c:pt>
                <c:pt idx="7">
                  <c:v>3.2137571405260417</c:v>
                </c:pt>
                <c:pt idx="8">
                  <c:v>3.2729252668212685</c:v>
                </c:pt>
                <c:pt idx="9">
                  <c:v>3.3181959593793731</c:v>
                </c:pt>
                <c:pt idx="10">
                  <c:v>3.3216549989463333</c:v>
                </c:pt>
                <c:pt idx="11">
                  <c:v>3.3922598748434365</c:v>
                </c:pt>
                <c:pt idx="12">
                  <c:v>3.433752471079476</c:v>
                </c:pt>
                <c:pt idx="13">
                  <c:v>3.5982569743087987</c:v>
                </c:pt>
                <c:pt idx="14">
                  <c:v>3.6104593008036505</c:v>
                </c:pt>
                <c:pt idx="15">
                  <c:v>3.7419474301889264</c:v>
                </c:pt>
                <c:pt idx="16">
                  <c:v>3.7641159673949067</c:v>
                </c:pt>
                <c:pt idx="17">
                  <c:v>3.7709417050242959</c:v>
                </c:pt>
                <c:pt idx="18">
                  <c:v>3.8499090252276504</c:v>
                </c:pt>
                <c:pt idx="19">
                  <c:v>3.8594609306915122</c:v>
                </c:pt>
                <c:pt idx="20">
                  <c:v>3.85970294634601</c:v>
                </c:pt>
                <c:pt idx="21">
                  <c:v>3.9069429460776708</c:v>
                </c:pt>
                <c:pt idx="22">
                  <c:v>3.9200151808029902</c:v>
                </c:pt>
                <c:pt idx="23">
                  <c:v>3.9323563830296484</c:v>
                </c:pt>
                <c:pt idx="24">
                  <c:v>3.9420466393843343</c:v>
                </c:pt>
                <c:pt idx="25">
                  <c:v>3.9504155817507471</c:v>
                </c:pt>
                <c:pt idx="26">
                  <c:v>3.9637101897791509</c:v>
                </c:pt>
                <c:pt idx="27">
                  <c:v>3.9755893641533304</c:v>
                </c:pt>
                <c:pt idx="28">
                  <c:v>4.0011884248403184</c:v>
                </c:pt>
                <c:pt idx="29">
                  <c:v>4.0470053665747114</c:v>
                </c:pt>
                <c:pt idx="30">
                  <c:v>4.0501522306769022</c:v>
                </c:pt>
                <c:pt idx="31">
                  <c:v>4.0522640648839179</c:v>
                </c:pt>
                <c:pt idx="32">
                  <c:v>4.0572285925250222</c:v>
                </c:pt>
                <c:pt idx="33">
                  <c:v>4.0660944673378046</c:v>
                </c:pt>
                <c:pt idx="34">
                  <c:v>4.0693508061379591</c:v>
                </c:pt>
                <c:pt idx="35">
                  <c:v>4.0727944988314055</c:v>
                </c:pt>
                <c:pt idx="36">
                  <c:v>4.0768000698666693</c:v>
                </c:pt>
                <c:pt idx="37">
                  <c:v>4.078544017516573</c:v>
                </c:pt>
                <c:pt idx="38">
                  <c:v>4.0875410848311038</c:v>
                </c:pt>
                <c:pt idx="39">
                  <c:v>4.0934005682878389</c:v>
                </c:pt>
                <c:pt idx="40">
                  <c:v>4.0956290300233462</c:v>
                </c:pt>
                <c:pt idx="41">
                  <c:v>4.1082048825074322</c:v>
                </c:pt>
                <c:pt idx="42">
                  <c:v>4.1125764381147487</c:v>
                </c:pt>
                <c:pt idx="43">
                  <c:v>4.1411067263223567</c:v>
                </c:pt>
                <c:pt idx="44">
                  <c:v>4.1451166771224379</c:v>
                </c:pt>
                <c:pt idx="45">
                  <c:v>4.1483856562840877</c:v>
                </c:pt>
                <c:pt idx="46">
                  <c:v>4.1512906934686429</c:v>
                </c:pt>
                <c:pt idx="47">
                  <c:v>4.1722564256260002</c:v>
                </c:pt>
                <c:pt idx="48">
                  <c:v>4.177308656489279</c:v>
                </c:pt>
                <c:pt idx="49">
                  <c:v>4.1823751069334811</c:v>
                </c:pt>
                <c:pt idx="50">
                  <c:v>4.183547618152895</c:v>
                </c:pt>
                <c:pt idx="51">
                  <c:v>4.1949048119564267</c:v>
                </c:pt>
                <c:pt idx="52">
                  <c:v>4.1955171620375733</c:v>
                </c:pt>
                <c:pt idx="53">
                  <c:v>4.1999066146435338</c:v>
                </c:pt>
                <c:pt idx="54">
                  <c:v>4.2007267266376589</c:v>
                </c:pt>
                <c:pt idx="55">
                  <c:v>4.2120815551773454</c:v>
                </c:pt>
                <c:pt idx="56">
                  <c:v>4.2191809728491076</c:v>
                </c:pt>
                <c:pt idx="57">
                  <c:v>4.2298040143573292</c:v>
                </c:pt>
                <c:pt idx="58">
                  <c:v>4.2303890092081229</c:v>
                </c:pt>
                <c:pt idx="59">
                  <c:v>4.233652947113197</c:v>
                </c:pt>
                <c:pt idx="60">
                  <c:v>4.2393226033509741</c:v>
                </c:pt>
                <c:pt idx="61">
                  <c:v>4.2584453427286899</c:v>
                </c:pt>
                <c:pt idx="62">
                  <c:v>4.2677602840098992</c:v>
                </c:pt>
                <c:pt idx="63">
                  <c:v>4.2721832528590609</c:v>
                </c:pt>
                <c:pt idx="64">
                  <c:v>4.276984546655128</c:v>
                </c:pt>
                <c:pt idx="65">
                  <c:v>4.2778693152858382</c:v>
                </c:pt>
                <c:pt idx="66">
                  <c:v>4.278796578452158</c:v>
                </c:pt>
                <c:pt idx="67">
                  <c:v>4.2792479520472266</c:v>
                </c:pt>
                <c:pt idx="68">
                  <c:v>4.2832223445023239</c:v>
                </c:pt>
                <c:pt idx="69">
                  <c:v>4.3017894055703003</c:v>
                </c:pt>
                <c:pt idx="70">
                  <c:v>4.3022407442443074</c:v>
                </c:pt>
                <c:pt idx="71">
                  <c:v>4.3070121159326495</c:v>
                </c:pt>
                <c:pt idx="72">
                  <c:v>4.3112596516960222</c:v>
                </c:pt>
                <c:pt idx="73">
                  <c:v>4.3184032655404039</c:v>
                </c:pt>
                <c:pt idx="74">
                  <c:v>4.3187361802522304</c:v>
                </c:pt>
                <c:pt idx="75">
                  <c:v>4.3197904620010599</c:v>
                </c:pt>
                <c:pt idx="76">
                  <c:v>4.3201514096077638</c:v>
                </c:pt>
                <c:pt idx="77">
                  <c:v>4.3244529829742957</c:v>
                </c:pt>
                <c:pt idx="78">
                  <c:v>4.3434270612898773</c:v>
                </c:pt>
                <c:pt idx="79">
                  <c:v>4.3519333683234871</c:v>
                </c:pt>
                <c:pt idx="80">
                  <c:v>4.3528512200789997</c:v>
                </c:pt>
                <c:pt idx="81">
                  <c:v>4.3529955739677879</c:v>
                </c:pt>
                <c:pt idx="82">
                  <c:v>4.3576444722657408</c:v>
                </c:pt>
                <c:pt idx="83">
                  <c:v>4.3689898262382227</c:v>
                </c:pt>
                <c:pt idx="84">
                  <c:v>4.3697694984543594</c:v>
                </c:pt>
                <c:pt idx="85">
                  <c:v>4.3705915621889373</c:v>
                </c:pt>
                <c:pt idx="86">
                  <c:v>4.3729011619617308</c:v>
                </c:pt>
                <c:pt idx="87">
                  <c:v>4.3819009657427701</c:v>
                </c:pt>
                <c:pt idx="88">
                  <c:v>4.3862084293839176</c:v>
                </c:pt>
                <c:pt idx="89">
                  <c:v>4.3939817201978775</c:v>
                </c:pt>
                <c:pt idx="90">
                  <c:v>4.3941062759333986</c:v>
                </c:pt>
                <c:pt idx="91">
                  <c:v>4.394143806789824</c:v>
                </c:pt>
                <c:pt idx="92">
                  <c:v>4.3965340752375335</c:v>
                </c:pt>
                <c:pt idx="93">
                  <c:v>4.3991151290313875</c:v>
                </c:pt>
                <c:pt idx="94">
                  <c:v>4.4160693239421818</c:v>
                </c:pt>
                <c:pt idx="95">
                  <c:v>4.416501173318002</c:v>
                </c:pt>
                <c:pt idx="96">
                  <c:v>4.4199868277643288</c:v>
                </c:pt>
                <c:pt idx="97">
                  <c:v>4.4280803636834314</c:v>
                </c:pt>
                <c:pt idx="98">
                  <c:v>4.4308903711316621</c:v>
                </c:pt>
                <c:pt idx="99">
                  <c:v>4.4340701643829803</c:v>
                </c:pt>
                <c:pt idx="100">
                  <c:v>4.4375430137232428</c:v>
                </c:pt>
                <c:pt idx="101">
                  <c:v>4.4430916439970618</c:v>
                </c:pt>
                <c:pt idx="102">
                  <c:v>4.4462692183582142</c:v>
                </c:pt>
                <c:pt idx="103">
                  <c:v>4.457581351705743</c:v>
                </c:pt>
                <c:pt idx="104">
                  <c:v>4.4701593617823692</c:v>
                </c:pt>
                <c:pt idx="105">
                  <c:v>4.4819627096501966</c:v>
                </c:pt>
                <c:pt idx="106">
                  <c:v>4.4831741626471491</c:v>
                </c:pt>
                <c:pt idx="107">
                  <c:v>4.4857844010170265</c:v>
                </c:pt>
                <c:pt idx="108">
                  <c:v>4.4864806729588729</c:v>
                </c:pt>
                <c:pt idx="109">
                  <c:v>4.4922596612683554</c:v>
                </c:pt>
                <c:pt idx="110">
                  <c:v>4.493922680824844</c:v>
                </c:pt>
                <c:pt idx="111">
                  <c:v>4.49640964295501</c:v>
                </c:pt>
                <c:pt idx="112">
                  <c:v>4.5049262753513979</c:v>
                </c:pt>
                <c:pt idx="113">
                  <c:v>4.5088324517711342</c:v>
                </c:pt>
                <c:pt idx="114">
                  <c:v>4.5110986424624997</c:v>
                </c:pt>
                <c:pt idx="115">
                  <c:v>4.5113659792799776</c:v>
                </c:pt>
                <c:pt idx="116">
                  <c:v>4.5133454653031473</c:v>
                </c:pt>
                <c:pt idx="117">
                  <c:v>4.5162957439620541</c:v>
                </c:pt>
                <c:pt idx="118">
                  <c:v>4.519954661899936</c:v>
                </c:pt>
                <c:pt idx="119">
                  <c:v>4.5255150744335157</c:v>
                </c:pt>
                <c:pt idx="120">
                  <c:v>4.5304068132416937</c:v>
                </c:pt>
                <c:pt idx="121">
                  <c:v>4.535271391859454</c:v>
                </c:pt>
                <c:pt idx="122">
                  <c:v>4.5394451387506551</c:v>
                </c:pt>
                <c:pt idx="123">
                  <c:v>4.5410754087574068</c:v>
                </c:pt>
                <c:pt idx="124">
                  <c:v>4.544083496324018</c:v>
                </c:pt>
                <c:pt idx="125">
                  <c:v>4.547642414787</c:v>
                </c:pt>
                <c:pt idx="126">
                  <c:v>4.5477013760027454</c:v>
                </c:pt>
                <c:pt idx="127">
                  <c:v>4.5555198275484416</c:v>
                </c:pt>
                <c:pt idx="128">
                  <c:v>4.5570947932491688</c:v>
                </c:pt>
                <c:pt idx="129">
                  <c:v>4.558463854694951</c:v>
                </c:pt>
                <c:pt idx="130">
                  <c:v>4.559531605417229</c:v>
                </c:pt>
                <c:pt idx="131">
                  <c:v>4.5625653439529836</c:v>
                </c:pt>
                <c:pt idx="132">
                  <c:v>4.5626440893632365</c:v>
                </c:pt>
                <c:pt idx="133">
                  <c:v>4.5700849391357155</c:v>
                </c:pt>
                <c:pt idx="134">
                  <c:v>4.574019896452894</c:v>
                </c:pt>
                <c:pt idx="135">
                  <c:v>4.5745031246153891</c:v>
                </c:pt>
                <c:pt idx="136">
                  <c:v>4.5879469701753752</c:v>
                </c:pt>
                <c:pt idx="137">
                  <c:v>4.5899513670841996</c:v>
                </c:pt>
                <c:pt idx="138">
                  <c:v>4.5928785392332019</c:v>
                </c:pt>
                <c:pt idx="139">
                  <c:v>4.5999381193825357</c:v>
                </c:pt>
                <c:pt idx="140">
                  <c:v>4.6055245062877699</c:v>
                </c:pt>
                <c:pt idx="141">
                  <c:v>4.6093465477817013</c:v>
                </c:pt>
                <c:pt idx="142">
                  <c:v>4.6093892391105884</c:v>
                </c:pt>
                <c:pt idx="143">
                  <c:v>4.6095105424604963</c:v>
                </c:pt>
                <c:pt idx="144">
                  <c:v>4.6114585501818981</c:v>
                </c:pt>
                <c:pt idx="145">
                  <c:v>4.6132126686339019</c:v>
                </c:pt>
                <c:pt idx="146">
                  <c:v>4.6182883186342396</c:v>
                </c:pt>
                <c:pt idx="147">
                  <c:v>4.624563558714434</c:v>
                </c:pt>
                <c:pt idx="148">
                  <c:v>4.6247455295866358</c:v>
                </c:pt>
                <c:pt idx="149">
                  <c:v>4.6269181714554213</c:v>
                </c:pt>
                <c:pt idx="150">
                  <c:v>4.6269312351396037</c:v>
                </c:pt>
                <c:pt idx="151">
                  <c:v>4.6342698647745371</c:v>
                </c:pt>
                <c:pt idx="152">
                  <c:v>4.6352008551155643</c:v>
                </c:pt>
                <c:pt idx="153">
                  <c:v>4.6363430876986564</c:v>
                </c:pt>
                <c:pt idx="154">
                  <c:v>4.6369418419926749</c:v>
                </c:pt>
                <c:pt idx="155">
                  <c:v>4.6387928901743374</c:v>
                </c:pt>
                <c:pt idx="156">
                  <c:v>4.640290794800876</c:v>
                </c:pt>
                <c:pt idx="157">
                  <c:v>4.6404486192274126</c:v>
                </c:pt>
                <c:pt idx="158">
                  <c:v>4.6421971291771404</c:v>
                </c:pt>
                <c:pt idx="159">
                  <c:v>4.6449063452636885</c:v>
                </c:pt>
                <c:pt idx="160">
                  <c:v>4.6467863545498265</c:v>
                </c:pt>
                <c:pt idx="161">
                  <c:v>4.6474452854410826</c:v>
                </c:pt>
                <c:pt idx="162">
                  <c:v>4.6491576985801029</c:v>
                </c:pt>
                <c:pt idx="163">
                  <c:v>4.6594283854552749</c:v>
                </c:pt>
                <c:pt idx="164">
                  <c:v>4.6659107111251235</c:v>
                </c:pt>
                <c:pt idx="165">
                  <c:v>4.6723235369804579</c:v>
                </c:pt>
                <c:pt idx="166">
                  <c:v>4.6771514396759644</c:v>
                </c:pt>
                <c:pt idx="167">
                  <c:v>4.677406883632476</c:v>
                </c:pt>
                <c:pt idx="168">
                  <c:v>4.6825149130362274</c:v>
                </c:pt>
                <c:pt idx="169">
                  <c:v>4.685427713239374</c:v>
                </c:pt>
                <c:pt idx="170">
                  <c:v>4.6883107402343107</c:v>
                </c:pt>
                <c:pt idx="171">
                  <c:v>4.6901413826188785</c:v>
                </c:pt>
                <c:pt idx="172">
                  <c:v>4.6931029459421323</c:v>
                </c:pt>
                <c:pt idx="173">
                  <c:v>4.6955024126612432</c:v>
                </c:pt>
                <c:pt idx="174">
                  <c:v>4.6975929266229111</c:v>
                </c:pt>
                <c:pt idx="175">
                  <c:v>4.7016277752338178</c:v>
                </c:pt>
                <c:pt idx="176">
                  <c:v>4.7023246504127609</c:v>
                </c:pt>
                <c:pt idx="177">
                  <c:v>4.7050929630383047</c:v>
                </c:pt>
                <c:pt idx="178">
                  <c:v>4.7073905198641262</c:v>
                </c:pt>
                <c:pt idx="179">
                  <c:v>4.709075734111388</c:v>
                </c:pt>
                <c:pt idx="180">
                  <c:v>4.7095336959583793</c:v>
                </c:pt>
                <c:pt idx="181">
                  <c:v>4.7116376451819333</c:v>
                </c:pt>
                <c:pt idx="182">
                  <c:v>4.7129139457583102</c:v>
                </c:pt>
                <c:pt idx="183">
                  <c:v>4.7132638190523615</c:v>
                </c:pt>
                <c:pt idx="184">
                  <c:v>4.7138565986170118</c:v>
                </c:pt>
                <c:pt idx="185">
                  <c:v>4.7159608089673029</c:v>
                </c:pt>
                <c:pt idx="186">
                  <c:v>4.7258664895969229</c:v>
                </c:pt>
                <c:pt idx="187">
                  <c:v>4.7262882914726667</c:v>
                </c:pt>
                <c:pt idx="188">
                  <c:v>4.7279860852619553</c:v>
                </c:pt>
                <c:pt idx="189">
                  <c:v>4.7296914781343808</c:v>
                </c:pt>
                <c:pt idx="190">
                  <c:v>4.7304456905150118</c:v>
                </c:pt>
                <c:pt idx="191">
                  <c:v>4.7309508607652067</c:v>
                </c:pt>
                <c:pt idx="192">
                  <c:v>4.7326913132424195</c:v>
                </c:pt>
                <c:pt idx="193">
                  <c:v>4.7341476984408501</c:v>
                </c:pt>
                <c:pt idx="194">
                  <c:v>4.7414351275181881</c:v>
                </c:pt>
                <c:pt idx="195">
                  <c:v>4.7703798751400228</c:v>
                </c:pt>
                <c:pt idx="196">
                  <c:v>4.7722921844551536</c:v>
                </c:pt>
                <c:pt idx="197">
                  <c:v>4.7801683799198411</c:v>
                </c:pt>
                <c:pt idx="198">
                  <c:v>4.7899682587684014</c:v>
                </c:pt>
                <c:pt idx="199">
                  <c:v>4.7928600126357814</c:v>
                </c:pt>
                <c:pt idx="200">
                  <c:v>4.7990227985993048</c:v>
                </c:pt>
                <c:pt idx="201">
                  <c:v>4.7995678056326367</c:v>
                </c:pt>
                <c:pt idx="202">
                  <c:v>4.8041649219386171</c:v>
                </c:pt>
                <c:pt idx="203">
                  <c:v>4.8056813882767182</c:v>
                </c:pt>
                <c:pt idx="204">
                  <c:v>4.8062469545560926</c:v>
                </c:pt>
                <c:pt idx="205">
                  <c:v>4.8080446845508797</c:v>
                </c:pt>
                <c:pt idx="206">
                  <c:v>4.8113779463877959</c:v>
                </c:pt>
                <c:pt idx="207">
                  <c:v>4.8141258639006104</c:v>
                </c:pt>
                <c:pt idx="208">
                  <c:v>4.8186955900457251</c:v>
                </c:pt>
                <c:pt idx="209">
                  <c:v>4.8204291504636689</c:v>
                </c:pt>
                <c:pt idx="210">
                  <c:v>4.8248378999801487</c:v>
                </c:pt>
                <c:pt idx="211">
                  <c:v>4.8257566929339344</c:v>
                </c:pt>
                <c:pt idx="212">
                  <c:v>4.8265548744337305</c:v>
                </c:pt>
                <c:pt idx="213">
                  <c:v>4.8279698097683283</c:v>
                </c:pt>
                <c:pt idx="214">
                  <c:v>4.8330306227586428</c:v>
                </c:pt>
                <c:pt idx="215">
                  <c:v>4.8397466638320576</c:v>
                </c:pt>
                <c:pt idx="216">
                  <c:v>4.8406647278064323</c:v>
                </c:pt>
                <c:pt idx="217">
                  <c:v>4.8428306770563312</c:v>
                </c:pt>
                <c:pt idx="218">
                  <c:v>4.8459761970772073</c:v>
                </c:pt>
                <c:pt idx="219">
                  <c:v>4.8483667445580778</c:v>
                </c:pt>
                <c:pt idx="220">
                  <c:v>4.8514667098918531</c:v>
                </c:pt>
                <c:pt idx="221">
                  <c:v>4.8719891475127435</c:v>
                </c:pt>
                <c:pt idx="222">
                  <c:v>4.8745335357865818</c:v>
                </c:pt>
                <c:pt idx="223">
                  <c:v>4.8753556269556899</c:v>
                </c:pt>
                <c:pt idx="224">
                  <c:v>4.8765062293332964</c:v>
                </c:pt>
                <c:pt idx="225">
                  <c:v>4.8780581043957465</c:v>
                </c:pt>
                <c:pt idx="226">
                  <c:v>4.8829669730431533</c:v>
                </c:pt>
                <c:pt idx="227">
                  <c:v>4.8849785634835055</c:v>
                </c:pt>
                <c:pt idx="228">
                  <c:v>4.8908645716615409</c:v>
                </c:pt>
                <c:pt idx="229">
                  <c:v>4.8911816025422059</c:v>
                </c:pt>
                <c:pt idx="230">
                  <c:v>4.891372423624281</c:v>
                </c:pt>
                <c:pt idx="231">
                  <c:v>4.8954216971810638</c:v>
                </c:pt>
                <c:pt idx="232">
                  <c:v>4.9017734369493633</c:v>
                </c:pt>
                <c:pt idx="233">
                  <c:v>4.9042289008871123</c:v>
                </c:pt>
                <c:pt idx="234">
                  <c:v>4.9201985054603856</c:v>
                </c:pt>
                <c:pt idx="235">
                  <c:v>4.9203490375800305</c:v>
                </c:pt>
                <c:pt idx="236">
                  <c:v>4.9272047588359893</c:v>
                </c:pt>
                <c:pt idx="237">
                  <c:v>4.9275490073121357</c:v>
                </c:pt>
                <c:pt idx="238">
                  <c:v>4.9316113865168809</c:v>
                </c:pt>
                <c:pt idx="239">
                  <c:v>4.934414887544512</c:v>
                </c:pt>
                <c:pt idx="240">
                  <c:v>4.943579493188702</c:v>
                </c:pt>
                <c:pt idx="241">
                  <c:v>4.9444339137186155</c:v>
                </c:pt>
                <c:pt idx="242">
                  <c:v>4.9469174367092048</c:v>
                </c:pt>
                <c:pt idx="243">
                  <c:v>4.9494332485007568</c:v>
                </c:pt>
                <c:pt idx="244">
                  <c:v>4.9548754854450978</c:v>
                </c:pt>
                <c:pt idx="245">
                  <c:v>4.9555549621788737</c:v>
                </c:pt>
                <c:pt idx="246">
                  <c:v>4.9637187563098601</c:v>
                </c:pt>
                <c:pt idx="247">
                  <c:v>4.9638762090627342</c:v>
                </c:pt>
                <c:pt idx="248">
                  <c:v>4.9650153165909785</c:v>
                </c:pt>
                <c:pt idx="249">
                  <c:v>4.9657091194038232</c:v>
                </c:pt>
                <c:pt idx="250">
                  <c:v>4.9686542707724888</c:v>
                </c:pt>
                <c:pt idx="251">
                  <c:v>4.9691111065270119</c:v>
                </c:pt>
                <c:pt idx="252">
                  <c:v>4.9702152891630123</c:v>
                </c:pt>
                <c:pt idx="253">
                  <c:v>4.9726219509093399</c:v>
                </c:pt>
                <c:pt idx="254">
                  <c:v>4.9731275480870671</c:v>
                </c:pt>
                <c:pt idx="255">
                  <c:v>4.9768458229173627</c:v>
                </c:pt>
                <c:pt idx="256">
                  <c:v>4.9840988526654426</c:v>
                </c:pt>
                <c:pt idx="257">
                  <c:v>4.9843084705222616</c:v>
                </c:pt>
                <c:pt idx="258">
                  <c:v>4.9860251365489141</c:v>
                </c:pt>
                <c:pt idx="259">
                  <c:v>4.9935845431500629</c:v>
                </c:pt>
                <c:pt idx="260">
                  <c:v>4.9949782484966203</c:v>
                </c:pt>
                <c:pt idx="261">
                  <c:v>5.000358726533376</c:v>
                </c:pt>
                <c:pt idx="262">
                  <c:v>5.0021712330678598</c:v>
                </c:pt>
                <c:pt idx="263">
                  <c:v>5.0083334501743479</c:v>
                </c:pt>
                <c:pt idx="264">
                  <c:v>5.0098115194704063</c:v>
                </c:pt>
                <c:pt idx="265">
                  <c:v>5.0105059232571216</c:v>
                </c:pt>
                <c:pt idx="266">
                  <c:v>5.0110742092129028</c:v>
                </c:pt>
                <c:pt idx="267">
                  <c:v>5.0111941339874981</c:v>
                </c:pt>
                <c:pt idx="268">
                  <c:v>5.0119407253264097</c:v>
                </c:pt>
                <c:pt idx="269">
                  <c:v>5.0126842159771847</c:v>
                </c:pt>
                <c:pt idx="270">
                  <c:v>5.0130883699020021</c:v>
                </c:pt>
                <c:pt idx="271">
                  <c:v>5.0201582275700458</c:v>
                </c:pt>
                <c:pt idx="272">
                  <c:v>5.0245490416252592</c:v>
                </c:pt>
                <c:pt idx="273">
                  <c:v>5.0416885334072745</c:v>
                </c:pt>
                <c:pt idx="274">
                  <c:v>5.0441257723116646</c:v>
                </c:pt>
                <c:pt idx="275">
                  <c:v>5.0486703040525747</c:v>
                </c:pt>
                <c:pt idx="276">
                  <c:v>5.0507992008612916</c:v>
                </c:pt>
                <c:pt idx="277">
                  <c:v>5.0523321612179544</c:v>
                </c:pt>
                <c:pt idx="278">
                  <c:v>5.0606612673043596</c:v>
                </c:pt>
                <c:pt idx="279">
                  <c:v>5.0689216272190443</c:v>
                </c:pt>
                <c:pt idx="280">
                  <c:v>5.0713234075236295</c:v>
                </c:pt>
                <c:pt idx="281">
                  <c:v>5.073749436818968</c:v>
                </c:pt>
                <c:pt idx="282">
                  <c:v>5.0771170427250212</c:v>
                </c:pt>
                <c:pt idx="283">
                  <c:v>5.080776222123248</c:v>
                </c:pt>
                <c:pt idx="284">
                  <c:v>5.0821604825628182</c:v>
                </c:pt>
                <c:pt idx="285">
                  <c:v>5.0852160101663149</c:v>
                </c:pt>
                <c:pt idx="286">
                  <c:v>5.0857413570059578</c:v>
                </c:pt>
                <c:pt idx="287">
                  <c:v>5.0960205479552059</c:v>
                </c:pt>
                <c:pt idx="288">
                  <c:v>5.0985530262864813</c:v>
                </c:pt>
                <c:pt idx="289">
                  <c:v>5.1045612483325442</c:v>
                </c:pt>
                <c:pt idx="290">
                  <c:v>5.1147655509712058</c:v>
                </c:pt>
                <c:pt idx="291">
                  <c:v>5.1154516143565587</c:v>
                </c:pt>
                <c:pt idx="292">
                  <c:v>5.1162845063157549</c:v>
                </c:pt>
                <c:pt idx="293">
                  <c:v>5.1215624183471702</c:v>
                </c:pt>
                <c:pt idx="294">
                  <c:v>5.1402451968305654</c:v>
                </c:pt>
                <c:pt idx="295">
                  <c:v>5.1412057312098858</c:v>
                </c:pt>
                <c:pt idx="296">
                  <c:v>5.1472242183610462</c:v>
                </c:pt>
                <c:pt idx="297">
                  <c:v>5.149595943814373</c:v>
                </c:pt>
                <c:pt idx="298">
                  <c:v>5.1529538473907444</c:v>
                </c:pt>
                <c:pt idx="299">
                  <c:v>5.1648504865922105</c:v>
                </c:pt>
                <c:pt idx="300">
                  <c:v>5.1696241164011711</c:v>
                </c:pt>
                <c:pt idx="301">
                  <c:v>5.1788249495146728</c:v>
                </c:pt>
                <c:pt idx="302">
                  <c:v>5.1832473303264983</c:v>
                </c:pt>
                <c:pt idx="303">
                  <c:v>5.1836724779703074</c:v>
                </c:pt>
                <c:pt idx="304">
                  <c:v>5.1851625313266156</c:v>
                </c:pt>
                <c:pt idx="305">
                  <c:v>5.1852670573076978</c:v>
                </c:pt>
                <c:pt idx="306">
                  <c:v>5.1931116131747528</c:v>
                </c:pt>
                <c:pt idx="307">
                  <c:v>5.2024929785433924</c:v>
                </c:pt>
                <c:pt idx="308">
                  <c:v>5.2174512150479257</c:v>
                </c:pt>
                <c:pt idx="309">
                  <c:v>5.2285491334219305</c:v>
                </c:pt>
                <c:pt idx="310">
                  <c:v>5.2380495534908516</c:v>
                </c:pt>
                <c:pt idx="311">
                  <c:v>5.2418558239994466</c:v>
                </c:pt>
                <c:pt idx="312">
                  <c:v>5.2448407281869729</c:v>
                </c:pt>
                <c:pt idx="313">
                  <c:v>5.2469581149674784</c:v>
                </c:pt>
                <c:pt idx="314">
                  <c:v>5.2508899567917231</c:v>
                </c:pt>
                <c:pt idx="315">
                  <c:v>5.2544496791153747</c:v>
                </c:pt>
                <c:pt idx="316">
                  <c:v>5.2740982678087684</c:v>
                </c:pt>
                <c:pt idx="317">
                  <c:v>5.277773103646541</c:v>
                </c:pt>
                <c:pt idx="318">
                  <c:v>5.2781161390374951</c:v>
                </c:pt>
                <c:pt idx="319">
                  <c:v>5.2952756880109195</c:v>
                </c:pt>
                <c:pt idx="320">
                  <c:v>5.296998042292433</c:v>
                </c:pt>
                <c:pt idx="321">
                  <c:v>5.3216086838035981</c:v>
                </c:pt>
                <c:pt idx="322">
                  <c:v>5.3600051530952637</c:v>
                </c:pt>
                <c:pt idx="323">
                  <c:v>5.3640939509437899</c:v>
                </c:pt>
                <c:pt idx="324">
                  <c:v>5.3697056726898538</c:v>
                </c:pt>
                <c:pt idx="325">
                  <c:v>5.3972047268163452</c:v>
                </c:pt>
                <c:pt idx="326">
                  <c:v>5.440827136231416</c:v>
                </c:pt>
                <c:pt idx="327">
                  <c:v>5.4496806776776276</c:v>
                </c:pt>
                <c:pt idx="328">
                  <c:v>5.4540050054530731</c:v>
                </c:pt>
                <c:pt idx="329">
                  <c:v>5.4721813538618225</c:v>
                </c:pt>
                <c:pt idx="330">
                  <c:v>5.5266659745054065</c:v>
                </c:pt>
                <c:pt idx="331">
                  <c:v>5.6354633790633759</c:v>
                </c:pt>
                <c:pt idx="332">
                  <c:v>5.6408911516492575</c:v>
                </c:pt>
                <c:pt idx="333">
                  <c:v>5.6541454179529875</c:v>
                </c:pt>
              </c:numCache>
            </c:numRef>
          </c:xVal>
          <c:yVal>
            <c:numRef>
              <c:f>PlotsLog!$K$15:$K$32000</c:f>
              <c:numCache>
                <c:formatCode>0.0000</c:formatCode>
                <c:ptCount val="31986"/>
              </c:numCache>
            </c:numRef>
          </c:yVal>
          <c:smooth val="0"/>
        </c:ser>
        <c:ser>
          <c:idx val="1"/>
          <c:order val="1"/>
          <c:tx>
            <c:strRef>
              <c:f>PlotsLog!$L$14</c:f>
              <c:strCache>
                <c:ptCount val="1"/>
              </c:strCache>
            </c:strRef>
          </c:tx>
          <c:xVal>
            <c:numRef>
              <c:f>PlotsLog!$G$15:$G$32000</c:f>
              <c:numCache>
                <c:formatCode>General</c:formatCode>
                <c:ptCount val="31986"/>
                <c:pt idx="0">
                  <c:v>1.4303432907532476</c:v>
                </c:pt>
                <c:pt idx="1">
                  <c:v>2.5459640763497173</c:v>
                </c:pt>
                <c:pt idx="2">
                  <c:v>2.867486933051135</c:v>
                </c:pt>
                <c:pt idx="3">
                  <c:v>2.9925111822117656</c:v>
                </c:pt>
                <c:pt idx="4">
                  <c:v>3.0043582822519928</c:v>
                </c:pt>
                <c:pt idx="5">
                  <c:v>3.0342809360398988</c:v>
                </c:pt>
                <c:pt idx="6">
                  <c:v>3.0540006917184805</c:v>
                </c:pt>
                <c:pt idx="7">
                  <c:v>3.2137571405260417</c:v>
                </c:pt>
                <c:pt idx="8">
                  <c:v>3.2729252668212685</c:v>
                </c:pt>
                <c:pt idx="9">
                  <c:v>3.3181959593793731</c:v>
                </c:pt>
                <c:pt idx="10">
                  <c:v>3.3216549989463333</c:v>
                </c:pt>
                <c:pt idx="11">
                  <c:v>3.3922598748434365</c:v>
                </c:pt>
                <c:pt idx="12">
                  <c:v>3.433752471079476</c:v>
                </c:pt>
                <c:pt idx="13">
                  <c:v>3.5982569743087987</c:v>
                </c:pt>
                <c:pt idx="14">
                  <c:v>3.6104593008036505</c:v>
                </c:pt>
                <c:pt idx="15">
                  <c:v>3.7419474301889264</c:v>
                </c:pt>
                <c:pt idx="16">
                  <c:v>3.7641159673949067</c:v>
                </c:pt>
                <c:pt idx="17">
                  <c:v>3.7709417050242959</c:v>
                </c:pt>
                <c:pt idx="18">
                  <c:v>3.8499090252276504</c:v>
                </c:pt>
                <c:pt idx="19">
                  <c:v>3.8594609306915122</c:v>
                </c:pt>
                <c:pt idx="20">
                  <c:v>3.85970294634601</c:v>
                </c:pt>
                <c:pt idx="21">
                  <c:v>3.9069429460776708</c:v>
                </c:pt>
                <c:pt idx="22">
                  <c:v>3.9200151808029902</c:v>
                </c:pt>
                <c:pt idx="23">
                  <c:v>3.9323563830296484</c:v>
                </c:pt>
                <c:pt idx="24">
                  <c:v>3.9420466393843343</c:v>
                </c:pt>
                <c:pt idx="25">
                  <c:v>3.9504155817507471</c:v>
                </c:pt>
                <c:pt idx="26">
                  <c:v>3.9637101897791509</c:v>
                </c:pt>
                <c:pt idx="27">
                  <c:v>3.9755893641533304</c:v>
                </c:pt>
                <c:pt idx="28">
                  <c:v>4.0011884248403184</c:v>
                </c:pt>
                <c:pt idx="29">
                  <c:v>4.0470053665747114</c:v>
                </c:pt>
                <c:pt idx="30">
                  <c:v>4.0501522306769022</c:v>
                </c:pt>
                <c:pt idx="31">
                  <c:v>4.0522640648839179</c:v>
                </c:pt>
                <c:pt idx="32">
                  <c:v>4.0572285925250222</c:v>
                </c:pt>
                <c:pt idx="33">
                  <c:v>4.0660944673378046</c:v>
                </c:pt>
                <c:pt idx="34">
                  <c:v>4.0693508061379591</c:v>
                </c:pt>
                <c:pt idx="35">
                  <c:v>4.0727944988314055</c:v>
                </c:pt>
                <c:pt idx="36">
                  <c:v>4.0768000698666693</c:v>
                </c:pt>
                <c:pt idx="37">
                  <c:v>4.078544017516573</c:v>
                </c:pt>
                <c:pt idx="38">
                  <c:v>4.0875410848311038</c:v>
                </c:pt>
                <c:pt idx="39">
                  <c:v>4.0934005682878389</c:v>
                </c:pt>
                <c:pt idx="40">
                  <c:v>4.0956290300233462</c:v>
                </c:pt>
                <c:pt idx="41">
                  <c:v>4.1082048825074322</c:v>
                </c:pt>
                <c:pt idx="42">
                  <c:v>4.1125764381147487</c:v>
                </c:pt>
                <c:pt idx="43">
                  <c:v>4.1411067263223567</c:v>
                </c:pt>
                <c:pt idx="44">
                  <c:v>4.1451166771224379</c:v>
                </c:pt>
                <c:pt idx="45">
                  <c:v>4.1483856562840877</c:v>
                </c:pt>
                <c:pt idx="46">
                  <c:v>4.1512906934686429</c:v>
                </c:pt>
                <c:pt idx="47">
                  <c:v>4.1722564256260002</c:v>
                </c:pt>
                <c:pt idx="48">
                  <c:v>4.177308656489279</c:v>
                </c:pt>
                <c:pt idx="49">
                  <c:v>4.1823751069334811</c:v>
                </c:pt>
                <c:pt idx="50">
                  <c:v>4.183547618152895</c:v>
                </c:pt>
                <c:pt idx="51">
                  <c:v>4.1949048119564267</c:v>
                </c:pt>
                <c:pt idx="52">
                  <c:v>4.1955171620375733</c:v>
                </c:pt>
                <c:pt idx="53">
                  <c:v>4.1999066146435338</c:v>
                </c:pt>
                <c:pt idx="54">
                  <c:v>4.2007267266376589</c:v>
                </c:pt>
                <c:pt idx="55">
                  <c:v>4.2120815551773454</c:v>
                </c:pt>
                <c:pt idx="56">
                  <c:v>4.2191809728491076</c:v>
                </c:pt>
                <c:pt idx="57">
                  <c:v>4.2298040143573292</c:v>
                </c:pt>
                <c:pt idx="58">
                  <c:v>4.2303890092081229</c:v>
                </c:pt>
                <c:pt idx="59">
                  <c:v>4.233652947113197</c:v>
                </c:pt>
                <c:pt idx="60">
                  <c:v>4.2393226033509741</c:v>
                </c:pt>
                <c:pt idx="61">
                  <c:v>4.2584453427286899</c:v>
                </c:pt>
                <c:pt idx="62">
                  <c:v>4.2677602840098992</c:v>
                </c:pt>
                <c:pt idx="63">
                  <c:v>4.2721832528590609</c:v>
                </c:pt>
                <c:pt idx="64">
                  <c:v>4.276984546655128</c:v>
                </c:pt>
                <c:pt idx="65">
                  <c:v>4.2778693152858382</c:v>
                </c:pt>
                <c:pt idx="66">
                  <c:v>4.278796578452158</c:v>
                </c:pt>
                <c:pt idx="67">
                  <c:v>4.2792479520472266</c:v>
                </c:pt>
                <c:pt idx="68">
                  <c:v>4.2832223445023239</c:v>
                </c:pt>
                <c:pt idx="69">
                  <c:v>4.3017894055703003</c:v>
                </c:pt>
                <c:pt idx="70">
                  <c:v>4.3022407442443074</c:v>
                </c:pt>
                <c:pt idx="71">
                  <c:v>4.3070121159326495</c:v>
                </c:pt>
                <c:pt idx="72">
                  <c:v>4.3112596516960222</c:v>
                </c:pt>
                <c:pt idx="73">
                  <c:v>4.3184032655404039</c:v>
                </c:pt>
                <c:pt idx="74">
                  <c:v>4.3187361802522304</c:v>
                </c:pt>
                <c:pt idx="75">
                  <c:v>4.3197904620010599</c:v>
                </c:pt>
                <c:pt idx="76">
                  <c:v>4.3201514096077638</c:v>
                </c:pt>
                <c:pt idx="77">
                  <c:v>4.3244529829742957</c:v>
                </c:pt>
                <c:pt idx="78">
                  <c:v>4.3434270612898773</c:v>
                </c:pt>
                <c:pt idx="79">
                  <c:v>4.3519333683234871</c:v>
                </c:pt>
                <c:pt idx="80">
                  <c:v>4.3528512200789997</c:v>
                </c:pt>
                <c:pt idx="81">
                  <c:v>4.3529955739677879</c:v>
                </c:pt>
                <c:pt idx="82">
                  <c:v>4.3576444722657408</c:v>
                </c:pt>
                <c:pt idx="83">
                  <c:v>4.3689898262382227</c:v>
                </c:pt>
                <c:pt idx="84">
                  <c:v>4.3697694984543594</c:v>
                </c:pt>
                <c:pt idx="85">
                  <c:v>4.3705915621889373</c:v>
                </c:pt>
                <c:pt idx="86">
                  <c:v>4.3729011619617308</c:v>
                </c:pt>
                <c:pt idx="87">
                  <c:v>4.3819009657427701</c:v>
                </c:pt>
                <c:pt idx="88">
                  <c:v>4.3862084293839176</c:v>
                </c:pt>
                <c:pt idx="89">
                  <c:v>4.3939817201978775</c:v>
                </c:pt>
                <c:pt idx="90">
                  <c:v>4.3941062759333986</c:v>
                </c:pt>
                <c:pt idx="91">
                  <c:v>4.394143806789824</c:v>
                </c:pt>
                <c:pt idx="92">
                  <c:v>4.3965340752375335</c:v>
                </c:pt>
                <c:pt idx="93">
                  <c:v>4.3991151290313875</c:v>
                </c:pt>
                <c:pt idx="94">
                  <c:v>4.4160693239421818</c:v>
                </c:pt>
                <c:pt idx="95">
                  <c:v>4.416501173318002</c:v>
                </c:pt>
                <c:pt idx="96">
                  <c:v>4.4199868277643288</c:v>
                </c:pt>
                <c:pt idx="97">
                  <c:v>4.4280803636834314</c:v>
                </c:pt>
                <c:pt idx="98">
                  <c:v>4.4308903711316621</c:v>
                </c:pt>
                <c:pt idx="99">
                  <c:v>4.4340701643829803</c:v>
                </c:pt>
                <c:pt idx="100">
                  <c:v>4.4375430137232428</c:v>
                </c:pt>
                <c:pt idx="101">
                  <c:v>4.4430916439970618</c:v>
                </c:pt>
                <c:pt idx="102">
                  <c:v>4.4462692183582142</c:v>
                </c:pt>
                <c:pt idx="103">
                  <c:v>4.457581351705743</c:v>
                </c:pt>
                <c:pt idx="104">
                  <c:v>4.4701593617823692</c:v>
                </c:pt>
                <c:pt idx="105">
                  <c:v>4.4819627096501966</c:v>
                </c:pt>
                <c:pt idx="106">
                  <c:v>4.4831741626471491</c:v>
                </c:pt>
                <c:pt idx="107">
                  <c:v>4.4857844010170265</c:v>
                </c:pt>
                <c:pt idx="108">
                  <c:v>4.4864806729588729</c:v>
                </c:pt>
                <c:pt idx="109">
                  <c:v>4.4922596612683554</c:v>
                </c:pt>
                <c:pt idx="110">
                  <c:v>4.493922680824844</c:v>
                </c:pt>
                <c:pt idx="111">
                  <c:v>4.49640964295501</c:v>
                </c:pt>
                <c:pt idx="112">
                  <c:v>4.5049262753513979</c:v>
                </c:pt>
                <c:pt idx="113">
                  <c:v>4.5088324517711342</c:v>
                </c:pt>
                <c:pt idx="114">
                  <c:v>4.5110986424624997</c:v>
                </c:pt>
                <c:pt idx="115">
                  <c:v>4.5113659792799776</c:v>
                </c:pt>
                <c:pt idx="116">
                  <c:v>4.5133454653031473</c:v>
                </c:pt>
                <c:pt idx="117">
                  <c:v>4.5162957439620541</c:v>
                </c:pt>
                <c:pt idx="118">
                  <c:v>4.519954661899936</c:v>
                </c:pt>
                <c:pt idx="119">
                  <c:v>4.5255150744335157</c:v>
                </c:pt>
                <c:pt idx="120">
                  <c:v>4.5304068132416937</c:v>
                </c:pt>
                <c:pt idx="121">
                  <c:v>4.535271391859454</c:v>
                </c:pt>
                <c:pt idx="122">
                  <c:v>4.5394451387506551</c:v>
                </c:pt>
                <c:pt idx="123">
                  <c:v>4.5410754087574068</c:v>
                </c:pt>
                <c:pt idx="124">
                  <c:v>4.544083496324018</c:v>
                </c:pt>
                <c:pt idx="125">
                  <c:v>4.547642414787</c:v>
                </c:pt>
                <c:pt idx="126">
                  <c:v>4.5477013760027454</c:v>
                </c:pt>
                <c:pt idx="127">
                  <c:v>4.5555198275484416</c:v>
                </c:pt>
                <c:pt idx="128">
                  <c:v>4.5570947932491688</c:v>
                </c:pt>
                <c:pt idx="129">
                  <c:v>4.558463854694951</c:v>
                </c:pt>
                <c:pt idx="130">
                  <c:v>4.559531605417229</c:v>
                </c:pt>
                <c:pt idx="131">
                  <c:v>4.5625653439529836</c:v>
                </c:pt>
                <c:pt idx="132">
                  <c:v>4.5626440893632365</c:v>
                </c:pt>
                <c:pt idx="133">
                  <c:v>4.5700849391357155</c:v>
                </c:pt>
                <c:pt idx="134">
                  <c:v>4.574019896452894</c:v>
                </c:pt>
                <c:pt idx="135">
                  <c:v>4.5745031246153891</c:v>
                </c:pt>
                <c:pt idx="136">
                  <c:v>4.5879469701753752</c:v>
                </c:pt>
                <c:pt idx="137">
                  <c:v>4.5899513670841996</c:v>
                </c:pt>
                <c:pt idx="138">
                  <c:v>4.5928785392332019</c:v>
                </c:pt>
                <c:pt idx="139">
                  <c:v>4.5999381193825357</c:v>
                </c:pt>
                <c:pt idx="140">
                  <c:v>4.6055245062877699</c:v>
                </c:pt>
                <c:pt idx="141">
                  <c:v>4.6093465477817013</c:v>
                </c:pt>
                <c:pt idx="142">
                  <c:v>4.6093892391105884</c:v>
                </c:pt>
                <c:pt idx="143">
                  <c:v>4.6095105424604963</c:v>
                </c:pt>
                <c:pt idx="144">
                  <c:v>4.6114585501818981</c:v>
                </c:pt>
                <c:pt idx="145">
                  <c:v>4.6132126686339019</c:v>
                </c:pt>
                <c:pt idx="146">
                  <c:v>4.6182883186342396</c:v>
                </c:pt>
                <c:pt idx="147">
                  <c:v>4.624563558714434</c:v>
                </c:pt>
                <c:pt idx="148">
                  <c:v>4.6247455295866358</c:v>
                </c:pt>
                <c:pt idx="149">
                  <c:v>4.6269181714554213</c:v>
                </c:pt>
                <c:pt idx="150">
                  <c:v>4.6269312351396037</c:v>
                </c:pt>
                <c:pt idx="151">
                  <c:v>4.6342698647745371</c:v>
                </c:pt>
                <c:pt idx="152">
                  <c:v>4.6352008551155643</c:v>
                </c:pt>
                <c:pt idx="153">
                  <c:v>4.6363430876986564</c:v>
                </c:pt>
                <c:pt idx="154">
                  <c:v>4.6369418419926749</c:v>
                </c:pt>
                <c:pt idx="155">
                  <c:v>4.6387928901743374</c:v>
                </c:pt>
                <c:pt idx="156">
                  <c:v>4.640290794800876</c:v>
                </c:pt>
                <c:pt idx="157">
                  <c:v>4.6404486192274126</c:v>
                </c:pt>
                <c:pt idx="158">
                  <c:v>4.6421971291771404</c:v>
                </c:pt>
                <c:pt idx="159">
                  <c:v>4.6449063452636885</c:v>
                </c:pt>
                <c:pt idx="160">
                  <c:v>4.6467863545498265</c:v>
                </c:pt>
                <c:pt idx="161">
                  <c:v>4.6474452854410826</c:v>
                </c:pt>
                <c:pt idx="162">
                  <c:v>4.6491576985801029</c:v>
                </c:pt>
                <c:pt idx="163">
                  <c:v>4.6594283854552749</c:v>
                </c:pt>
                <c:pt idx="164">
                  <c:v>4.6659107111251235</c:v>
                </c:pt>
                <c:pt idx="165">
                  <c:v>4.6723235369804579</c:v>
                </c:pt>
                <c:pt idx="166">
                  <c:v>4.6771514396759644</c:v>
                </c:pt>
                <c:pt idx="167">
                  <c:v>4.677406883632476</c:v>
                </c:pt>
                <c:pt idx="168">
                  <c:v>4.6825149130362274</c:v>
                </c:pt>
                <c:pt idx="169">
                  <c:v>4.685427713239374</c:v>
                </c:pt>
                <c:pt idx="170">
                  <c:v>4.6883107402343107</c:v>
                </c:pt>
                <c:pt idx="171">
                  <c:v>4.6901413826188785</c:v>
                </c:pt>
                <c:pt idx="172">
                  <c:v>4.6931029459421323</c:v>
                </c:pt>
                <c:pt idx="173">
                  <c:v>4.6955024126612432</c:v>
                </c:pt>
                <c:pt idx="174">
                  <c:v>4.6975929266229111</c:v>
                </c:pt>
                <c:pt idx="175">
                  <c:v>4.7016277752338178</c:v>
                </c:pt>
                <c:pt idx="176">
                  <c:v>4.7023246504127609</c:v>
                </c:pt>
                <c:pt idx="177">
                  <c:v>4.7050929630383047</c:v>
                </c:pt>
                <c:pt idx="178">
                  <c:v>4.7073905198641262</c:v>
                </c:pt>
                <c:pt idx="179">
                  <c:v>4.709075734111388</c:v>
                </c:pt>
                <c:pt idx="180">
                  <c:v>4.7095336959583793</c:v>
                </c:pt>
                <c:pt idx="181">
                  <c:v>4.7116376451819333</c:v>
                </c:pt>
                <c:pt idx="182">
                  <c:v>4.7129139457583102</c:v>
                </c:pt>
                <c:pt idx="183">
                  <c:v>4.7132638190523615</c:v>
                </c:pt>
                <c:pt idx="184">
                  <c:v>4.7138565986170118</c:v>
                </c:pt>
                <c:pt idx="185">
                  <c:v>4.7159608089673029</c:v>
                </c:pt>
                <c:pt idx="186">
                  <c:v>4.7258664895969229</c:v>
                </c:pt>
                <c:pt idx="187">
                  <c:v>4.7262882914726667</c:v>
                </c:pt>
                <c:pt idx="188">
                  <c:v>4.7279860852619553</c:v>
                </c:pt>
                <c:pt idx="189">
                  <c:v>4.7296914781343808</c:v>
                </c:pt>
                <c:pt idx="190">
                  <c:v>4.7304456905150118</c:v>
                </c:pt>
                <c:pt idx="191">
                  <c:v>4.7309508607652067</c:v>
                </c:pt>
                <c:pt idx="192">
                  <c:v>4.7326913132424195</c:v>
                </c:pt>
                <c:pt idx="193">
                  <c:v>4.7341476984408501</c:v>
                </c:pt>
                <c:pt idx="194">
                  <c:v>4.7414351275181881</c:v>
                </c:pt>
                <c:pt idx="195">
                  <c:v>4.7703798751400228</c:v>
                </c:pt>
                <c:pt idx="196">
                  <c:v>4.7722921844551536</c:v>
                </c:pt>
                <c:pt idx="197">
                  <c:v>4.7801683799198411</c:v>
                </c:pt>
                <c:pt idx="198">
                  <c:v>4.7899682587684014</c:v>
                </c:pt>
                <c:pt idx="199">
                  <c:v>4.7928600126357814</c:v>
                </c:pt>
                <c:pt idx="200">
                  <c:v>4.7990227985993048</c:v>
                </c:pt>
                <c:pt idx="201">
                  <c:v>4.7995678056326367</c:v>
                </c:pt>
                <c:pt idx="202">
                  <c:v>4.8041649219386171</c:v>
                </c:pt>
                <c:pt idx="203">
                  <c:v>4.8056813882767182</c:v>
                </c:pt>
                <c:pt idx="204">
                  <c:v>4.8062469545560926</c:v>
                </c:pt>
                <c:pt idx="205">
                  <c:v>4.8080446845508797</c:v>
                </c:pt>
                <c:pt idx="206">
                  <c:v>4.8113779463877959</c:v>
                </c:pt>
                <c:pt idx="207">
                  <c:v>4.8141258639006104</c:v>
                </c:pt>
                <c:pt idx="208">
                  <c:v>4.8186955900457251</c:v>
                </c:pt>
                <c:pt idx="209">
                  <c:v>4.8204291504636689</c:v>
                </c:pt>
                <c:pt idx="210">
                  <c:v>4.8248378999801487</c:v>
                </c:pt>
                <c:pt idx="211">
                  <c:v>4.8257566929339344</c:v>
                </c:pt>
                <c:pt idx="212">
                  <c:v>4.8265548744337305</c:v>
                </c:pt>
                <c:pt idx="213">
                  <c:v>4.8279698097683283</c:v>
                </c:pt>
                <c:pt idx="214">
                  <c:v>4.8330306227586428</c:v>
                </c:pt>
                <c:pt idx="215">
                  <c:v>4.8397466638320576</c:v>
                </c:pt>
                <c:pt idx="216">
                  <c:v>4.8406647278064323</c:v>
                </c:pt>
                <c:pt idx="217">
                  <c:v>4.8428306770563312</c:v>
                </c:pt>
                <c:pt idx="218">
                  <c:v>4.8459761970772073</c:v>
                </c:pt>
                <c:pt idx="219">
                  <c:v>4.8483667445580778</c:v>
                </c:pt>
                <c:pt idx="220">
                  <c:v>4.8514667098918531</c:v>
                </c:pt>
                <c:pt idx="221">
                  <c:v>4.8719891475127435</c:v>
                </c:pt>
                <c:pt idx="222">
                  <c:v>4.8745335357865818</c:v>
                </c:pt>
                <c:pt idx="223">
                  <c:v>4.8753556269556899</c:v>
                </c:pt>
                <c:pt idx="224">
                  <c:v>4.8765062293332964</c:v>
                </c:pt>
                <c:pt idx="225">
                  <c:v>4.8780581043957465</c:v>
                </c:pt>
                <c:pt idx="226">
                  <c:v>4.8829669730431533</c:v>
                </c:pt>
                <c:pt idx="227">
                  <c:v>4.8849785634835055</c:v>
                </c:pt>
                <c:pt idx="228">
                  <c:v>4.8908645716615409</c:v>
                </c:pt>
                <c:pt idx="229">
                  <c:v>4.8911816025422059</c:v>
                </c:pt>
                <c:pt idx="230">
                  <c:v>4.891372423624281</c:v>
                </c:pt>
                <c:pt idx="231">
                  <c:v>4.8954216971810638</c:v>
                </c:pt>
                <c:pt idx="232">
                  <c:v>4.9017734369493633</c:v>
                </c:pt>
                <c:pt idx="233">
                  <c:v>4.9042289008871123</c:v>
                </c:pt>
                <c:pt idx="234">
                  <c:v>4.9201985054603856</c:v>
                </c:pt>
                <c:pt idx="235">
                  <c:v>4.9203490375800305</c:v>
                </c:pt>
                <c:pt idx="236">
                  <c:v>4.9272047588359893</c:v>
                </c:pt>
                <c:pt idx="237">
                  <c:v>4.9275490073121357</c:v>
                </c:pt>
                <c:pt idx="238">
                  <c:v>4.9316113865168809</c:v>
                </c:pt>
                <c:pt idx="239">
                  <c:v>4.934414887544512</c:v>
                </c:pt>
                <c:pt idx="240">
                  <c:v>4.943579493188702</c:v>
                </c:pt>
                <c:pt idx="241">
                  <c:v>4.9444339137186155</c:v>
                </c:pt>
                <c:pt idx="242">
                  <c:v>4.9469174367092048</c:v>
                </c:pt>
                <c:pt idx="243">
                  <c:v>4.9494332485007568</c:v>
                </c:pt>
                <c:pt idx="244">
                  <c:v>4.9548754854450978</c:v>
                </c:pt>
                <c:pt idx="245">
                  <c:v>4.9555549621788737</c:v>
                </c:pt>
                <c:pt idx="246">
                  <c:v>4.9637187563098601</c:v>
                </c:pt>
                <c:pt idx="247">
                  <c:v>4.9638762090627342</c:v>
                </c:pt>
                <c:pt idx="248">
                  <c:v>4.9650153165909785</c:v>
                </c:pt>
                <c:pt idx="249">
                  <c:v>4.9657091194038232</c:v>
                </c:pt>
                <c:pt idx="250">
                  <c:v>4.9686542707724888</c:v>
                </c:pt>
                <c:pt idx="251">
                  <c:v>4.9691111065270119</c:v>
                </c:pt>
                <c:pt idx="252">
                  <c:v>4.9702152891630123</c:v>
                </c:pt>
                <c:pt idx="253">
                  <c:v>4.9726219509093399</c:v>
                </c:pt>
                <c:pt idx="254">
                  <c:v>4.9731275480870671</c:v>
                </c:pt>
                <c:pt idx="255">
                  <c:v>4.9768458229173627</c:v>
                </c:pt>
                <c:pt idx="256">
                  <c:v>4.9840988526654426</c:v>
                </c:pt>
                <c:pt idx="257">
                  <c:v>4.9843084705222616</c:v>
                </c:pt>
                <c:pt idx="258">
                  <c:v>4.9860251365489141</c:v>
                </c:pt>
                <c:pt idx="259">
                  <c:v>4.9935845431500629</c:v>
                </c:pt>
                <c:pt idx="260">
                  <c:v>4.9949782484966203</c:v>
                </c:pt>
                <c:pt idx="261">
                  <c:v>5.000358726533376</c:v>
                </c:pt>
                <c:pt idx="262">
                  <c:v>5.0021712330678598</c:v>
                </c:pt>
                <c:pt idx="263">
                  <c:v>5.0083334501743479</c:v>
                </c:pt>
                <c:pt idx="264">
                  <c:v>5.0098115194704063</c:v>
                </c:pt>
                <c:pt idx="265">
                  <c:v>5.0105059232571216</c:v>
                </c:pt>
                <c:pt idx="266">
                  <c:v>5.0110742092129028</c:v>
                </c:pt>
                <c:pt idx="267">
                  <c:v>5.0111941339874981</c:v>
                </c:pt>
                <c:pt idx="268">
                  <c:v>5.0119407253264097</c:v>
                </c:pt>
                <c:pt idx="269">
                  <c:v>5.0126842159771847</c:v>
                </c:pt>
                <c:pt idx="270">
                  <c:v>5.0130883699020021</c:v>
                </c:pt>
                <c:pt idx="271">
                  <c:v>5.0201582275700458</c:v>
                </c:pt>
                <c:pt idx="272">
                  <c:v>5.0245490416252592</c:v>
                </c:pt>
                <c:pt idx="273">
                  <c:v>5.0416885334072745</c:v>
                </c:pt>
                <c:pt idx="274">
                  <c:v>5.0441257723116646</c:v>
                </c:pt>
                <c:pt idx="275">
                  <c:v>5.0486703040525747</c:v>
                </c:pt>
                <c:pt idx="276">
                  <c:v>5.0507992008612916</c:v>
                </c:pt>
                <c:pt idx="277">
                  <c:v>5.0523321612179544</c:v>
                </c:pt>
                <c:pt idx="278">
                  <c:v>5.0606612673043596</c:v>
                </c:pt>
                <c:pt idx="279">
                  <c:v>5.0689216272190443</c:v>
                </c:pt>
                <c:pt idx="280">
                  <c:v>5.0713234075236295</c:v>
                </c:pt>
                <c:pt idx="281">
                  <c:v>5.073749436818968</c:v>
                </c:pt>
                <c:pt idx="282">
                  <c:v>5.0771170427250212</c:v>
                </c:pt>
                <c:pt idx="283">
                  <c:v>5.080776222123248</c:v>
                </c:pt>
                <c:pt idx="284">
                  <c:v>5.0821604825628182</c:v>
                </c:pt>
                <c:pt idx="285">
                  <c:v>5.0852160101663149</c:v>
                </c:pt>
                <c:pt idx="286">
                  <c:v>5.0857413570059578</c:v>
                </c:pt>
                <c:pt idx="287">
                  <c:v>5.0960205479552059</c:v>
                </c:pt>
                <c:pt idx="288">
                  <c:v>5.0985530262864813</c:v>
                </c:pt>
                <c:pt idx="289">
                  <c:v>5.1045612483325442</c:v>
                </c:pt>
                <c:pt idx="290">
                  <c:v>5.1147655509712058</c:v>
                </c:pt>
                <c:pt idx="291">
                  <c:v>5.1154516143565587</c:v>
                </c:pt>
                <c:pt idx="292">
                  <c:v>5.1162845063157549</c:v>
                </c:pt>
                <c:pt idx="293">
                  <c:v>5.1215624183471702</c:v>
                </c:pt>
                <c:pt idx="294">
                  <c:v>5.1402451968305654</c:v>
                </c:pt>
                <c:pt idx="295">
                  <c:v>5.1412057312098858</c:v>
                </c:pt>
                <c:pt idx="296">
                  <c:v>5.1472242183610462</c:v>
                </c:pt>
                <c:pt idx="297">
                  <c:v>5.149595943814373</c:v>
                </c:pt>
                <c:pt idx="298">
                  <c:v>5.1529538473907444</c:v>
                </c:pt>
                <c:pt idx="299">
                  <c:v>5.1648504865922105</c:v>
                </c:pt>
                <c:pt idx="300">
                  <c:v>5.1696241164011711</c:v>
                </c:pt>
                <c:pt idx="301">
                  <c:v>5.1788249495146728</c:v>
                </c:pt>
                <c:pt idx="302">
                  <c:v>5.1832473303264983</c:v>
                </c:pt>
                <c:pt idx="303">
                  <c:v>5.1836724779703074</c:v>
                </c:pt>
                <c:pt idx="304">
                  <c:v>5.1851625313266156</c:v>
                </c:pt>
                <c:pt idx="305">
                  <c:v>5.1852670573076978</c:v>
                </c:pt>
                <c:pt idx="306">
                  <c:v>5.1931116131747528</c:v>
                </c:pt>
                <c:pt idx="307">
                  <c:v>5.2024929785433924</c:v>
                </c:pt>
                <c:pt idx="308">
                  <c:v>5.2174512150479257</c:v>
                </c:pt>
                <c:pt idx="309">
                  <c:v>5.2285491334219305</c:v>
                </c:pt>
                <c:pt idx="310">
                  <c:v>5.2380495534908516</c:v>
                </c:pt>
                <c:pt idx="311">
                  <c:v>5.2418558239994466</c:v>
                </c:pt>
                <c:pt idx="312">
                  <c:v>5.2448407281869729</c:v>
                </c:pt>
                <c:pt idx="313">
                  <c:v>5.2469581149674784</c:v>
                </c:pt>
                <c:pt idx="314">
                  <c:v>5.2508899567917231</c:v>
                </c:pt>
                <c:pt idx="315">
                  <c:v>5.2544496791153747</c:v>
                </c:pt>
                <c:pt idx="316">
                  <c:v>5.2740982678087684</c:v>
                </c:pt>
                <c:pt idx="317">
                  <c:v>5.277773103646541</c:v>
                </c:pt>
                <c:pt idx="318">
                  <c:v>5.2781161390374951</c:v>
                </c:pt>
                <c:pt idx="319">
                  <c:v>5.2952756880109195</c:v>
                </c:pt>
                <c:pt idx="320">
                  <c:v>5.296998042292433</c:v>
                </c:pt>
                <c:pt idx="321">
                  <c:v>5.3216086838035981</c:v>
                </c:pt>
                <c:pt idx="322">
                  <c:v>5.3600051530952637</c:v>
                </c:pt>
                <c:pt idx="323">
                  <c:v>5.3640939509437899</c:v>
                </c:pt>
                <c:pt idx="324">
                  <c:v>5.3697056726898538</c:v>
                </c:pt>
                <c:pt idx="325">
                  <c:v>5.3972047268163452</c:v>
                </c:pt>
                <c:pt idx="326">
                  <c:v>5.440827136231416</c:v>
                </c:pt>
                <c:pt idx="327">
                  <c:v>5.4496806776776276</c:v>
                </c:pt>
                <c:pt idx="328">
                  <c:v>5.4540050054530731</c:v>
                </c:pt>
                <c:pt idx="329">
                  <c:v>5.4721813538618225</c:v>
                </c:pt>
                <c:pt idx="330">
                  <c:v>5.5266659745054065</c:v>
                </c:pt>
                <c:pt idx="331">
                  <c:v>5.6354633790633759</c:v>
                </c:pt>
                <c:pt idx="332">
                  <c:v>5.6408911516492575</c:v>
                </c:pt>
                <c:pt idx="333">
                  <c:v>5.6541454179529875</c:v>
                </c:pt>
              </c:numCache>
            </c:numRef>
          </c:xVal>
          <c:yVal>
            <c:numRef>
              <c:f>PlotsLog!$L$15:$L$32000</c:f>
              <c:numCache>
                <c:formatCode>0.0000</c:formatCode>
                <c:ptCount val="3198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218368"/>
        <c:axId val="420220288"/>
      </c:scatterChart>
      <c:valAx>
        <c:axId val="42021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 in E[X-t|X&gt;t] or SD(X-t|X&gt;t) (original units of data)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0220288"/>
        <c:crosses val="autoZero"/>
        <c:crossBetween val="midCat"/>
      </c:valAx>
      <c:valAx>
        <c:axId val="420220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Original units of data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021836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PlotsOrig!$H$14</c:f>
              <c:strCache>
                <c:ptCount val="1"/>
                <c:pt idx="0">
                  <c:v>Household Income</c:v>
                </c:pt>
              </c:strCache>
            </c:strRef>
          </c:tx>
          <c:spPr>
            <a:ln w="28575">
              <a:noFill/>
            </a:ln>
          </c:spPr>
          <c:xVal>
            <c:numRef>
              <c:f>PlotsOrig!$G$15:$G$32000</c:f>
              <c:numCache>
                <c:formatCode>General</c:formatCode>
                <c:ptCount val="31986"/>
                <c:pt idx="0">
                  <c:v>26.936631853073933</c:v>
                </c:pt>
                <c:pt idx="1">
                  <c:v>351.531361614042</c:v>
                </c:pt>
                <c:pt idx="2">
                  <c:v>737.03299933109759</c:v>
                </c:pt>
                <c:pt idx="3">
                  <c:v>982.90418048528011</c:v>
                </c:pt>
                <c:pt idx="4">
                  <c:v>1010.0858383876759</c:v>
                </c:pt>
                <c:pt idx="5">
                  <c:v>1082.1337346729076</c:v>
                </c:pt>
                <c:pt idx="6">
                  <c:v>1132.4021668570972</c:v>
                </c:pt>
                <c:pt idx="7">
                  <c:v>1635.9014619689976</c:v>
                </c:pt>
                <c:pt idx="8">
                  <c:v>1874.6718877027536</c:v>
                </c:pt>
                <c:pt idx="9">
                  <c:v>2080.6352853261496</c:v>
                </c:pt>
                <c:pt idx="10">
                  <c:v>2097.2731598846649</c:v>
                </c:pt>
                <c:pt idx="11">
                  <c:v>2467.5154171576987</c:v>
                </c:pt>
                <c:pt idx="12">
                  <c:v>2714.8914580200926</c:v>
                </c:pt>
                <c:pt idx="13">
                  <c:v>3965.1258341913399</c:v>
                </c:pt>
                <c:pt idx="14">
                  <c:v>4078.1134260816643</c:v>
                </c:pt>
                <c:pt idx="15">
                  <c:v>5520.1061630367803</c:v>
                </c:pt>
                <c:pt idx="16">
                  <c:v>5809.1951672746463</c:v>
                </c:pt>
                <c:pt idx="17">
                  <c:v>5901.2186330393943</c:v>
                </c:pt>
                <c:pt idx="18">
                  <c:v>7077.9750144706422</c:v>
                </c:pt>
                <c:pt idx="19">
                  <c:v>7235.373096413301</c:v>
                </c:pt>
                <c:pt idx="20">
                  <c:v>7239.4062159258665</c:v>
                </c:pt>
                <c:pt idx="21">
                  <c:v>8071.2898952865735</c:v>
                </c:pt>
                <c:pt idx="22">
                  <c:v>8317.9284598885588</c:v>
                </c:pt>
                <c:pt idx="23">
                  <c:v>8557.6867052905</c:v>
                </c:pt>
                <c:pt idx="24">
                  <c:v>8750.7774578797726</c:v>
                </c:pt>
                <c:pt idx="25">
                  <c:v>8921.0419533928471</c:v>
                </c:pt>
                <c:pt idx="26">
                  <c:v>9198.3554896484166</c:v>
                </c:pt>
                <c:pt idx="27">
                  <c:v>9453.4289428183038</c:v>
                </c:pt>
                <c:pt idx="28">
                  <c:v>10027.401968164029</c:v>
                </c:pt>
                <c:pt idx="29">
                  <c:v>11143.08303008708</c:v>
                </c:pt>
                <c:pt idx="30">
                  <c:v>11224.11817734278</c:v>
                </c:pt>
                <c:pt idx="31">
                  <c:v>11278.830365535789</c:v>
                </c:pt>
                <c:pt idx="32">
                  <c:v>11408.501202817657</c:v>
                </c:pt>
                <c:pt idx="33">
                  <c:v>11643.792765798891</c:v>
                </c:pt>
                <c:pt idx="34">
                  <c:v>11731.426017485255</c:v>
                </c:pt>
                <c:pt idx="35">
                  <c:v>11824.818918979565</c:v>
                </c:pt>
                <c:pt idx="36">
                  <c:v>11934.385712039577</c:v>
                </c:pt>
                <c:pt idx="37">
                  <c:v>11982.405636026271</c:v>
                </c:pt>
                <c:pt idx="38">
                  <c:v>12233.228415312598</c:v>
                </c:pt>
                <c:pt idx="39">
                  <c:v>12399.397084495604</c:v>
                </c:pt>
                <c:pt idx="40">
                  <c:v>12463.184667372014</c:v>
                </c:pt>
                <c:pt idx="41">
                  <c:v>12829.356768900499</c:v>
                </c:pt>
                <c:pt idx="42">
                  <c:v>12959.14765265676</c:v>
                </c:pt>
                <c:pt idx="43">
                  <c:v>13839.064272634962</c:v>
                </c:pt>
                <c:pt idx="44">
                  <c:v>13967.435583852006</c:v>
                </c:pt>
                <c:pt idx="45">
                  <c:v>14072.966578824815</c:v>
                </c:pt>
                <c:pt idx="46">
                  <c:v>14167.417537201696</c:v>
                </c:pt>
                <c:pt idx="47">
                  <c:v>14868.13259903399</c:v>
                </c:pt>
                <c:pt idx="48">
                  <c:v>15042.106405692104</c:v>
                </c:pt>
                <c:pt idx="49">
                  <c:v>15218.614177362444</c:v>
                </c:pt>
                <c:pt idx="50">
                  <c:v>15259.75701010523</c:v>
                </c:pt>
                <c:pt idx="51">
                  <c:v>15664.077094788216</c:v>
                </c:pt>
                <c:pt idx="52">
                  <c:v>15686.178836098237</c:v>
                </c:pt>
                <c:pt idx="53">
                  <c:v>15845.524331137836</c:v>
                </c:pt>
                <c:pt idx="54">
                  <c:v>15875.474935298602</c:v>
                </c:pt>
                <c:pt idx="55">
                  <c:v>16296.020231820698</c:v>
                </c:pt>
                <c:pt idx="56">
                  <c:v>16564.600755056672</c:v>
                </c:pt>
                <c:pt idx="57">
                  <c:v>16974.774527981735</c:v>
                </c:pt>
                <c:pt idx="58">
                  <c:v>16997.654962968085</c:v>
                </c:pt>
                <c:pt idx="59">
                  <c:v>17125.881991083639</c:v>
                </c:pt>
                <c:pt idx="60">
                  <c:v>17350.923833909732</c:v>
                </c:pt>
                <c:pt idx="61">
                  <c:v>18131.984650112794</c:v>
                </c:pt>
                <c:pt idx="62">
                  <c:v>18525.088184192013</c:v>
                </c:pt>
                <c:pt idx="63">
                  <c:v>18714.716511698105</c:v>
                </c:pt>
                <c:pt idx="64">
                  <c:v>18922.762852582811</c:v>
                </c:pt>
                <c:pt idx="65">
                  <c:v>18961.352642225193</c:v>
                </c:pt>
                <c:pt idx="66">
                  <c:v>19001.880320672597</c:v>
                </c:pt>
                <c:pt idx="67">
                  <c:v>19021.639737515394</c:v>
                </c:pt>
                <c:pt idx="68">
                  <c:v>19196.512875058404</c:v>
                </c:pt>
                <c:pt idx="69">
                  <c:v>20035.002712651956</c:v>
                </c:pt>
                <c:pt idx="70">
                  <c:v>20055.834826091086</c:v>
                </c:pt>
                <c:pt idx="71">
                  <c:v>20277.392885337351</c:v>
                </c:pt>
                <c:pt idx="72">
                  <c:v>20476.685106570585</c:v>
                </c:pt>
                <c:pt idx="73">
                  <c:v>20816.286930093196</c:v>
                </c:pt>
                <c:pt idx="74">
                  <c:v>20832.250073298157</c:v>
                </c:pt>
                <c:pt idx="75">
                  <c:v>20882.883323344679</c:v>
                </c:pt>
                <c:pt idx="76">
                  <c:v>20900.246564755806</c:v>
                </c:pt>
                <c:pt idx="77">
                  <c:v>21108.286636442506</c:v>
                </c:pt>
                <c:pt idx="78">
                  <c:v>22050.937651159948</c:v>
                </c:pt>
                <c:pt idx="79">
                  <c:v>22487.095708657853</c:v>
                </c:pt>
                <c:pt idx="80">
                  <c:v>22534.67090689902</c:v>
                </c:pt>
                <c:pt idx="81">
                  <c:v>22542.162386058113</c:v>
                </c:pt>
                <c:pt idx="82">
                  <c:v>22784.760729341302</c:v>
                </c:pt>
                <c:pt idx="83">
                  <c:v>23387.824498117243</c:v>
                </c:pt>
                <c:pt idx="84">
                  <c:v>23429.849473493399</c:v>
                </c:pt>
                <c:pt idx="85">
                  <c:v>23474.241173155671</c:v>
                </c:pt>
                <c:pt idx="86">
                  <c:v>23599.410896027744</c:v>
                </c:pt>
                <c:pt idx="87">
                  <c:v>24093.559490261829</c:v>
                </c:pt>
                <c:pt idx="88">
                  <c:v>24333.71568118142</c:v>
                </c:pt>
                <c:pt idx="89">
                  <c:v>24773.177831517765</c:v>
                </c:pt>
                <c:pt idx="90">
                  <c:v>24780.283802323669</c:v>
                </c:pt>
                <c:pt idx="91">
                  <c:v>24782.425357187753</c:v>
                </c:pt>
                <c:pt idx="92">
                  <c:v>24919.198824435589</c:v>
                </c:pt>
                <c:pt idx="93">
                  <c:v>25067.736966056807</c:v>
                </c:pt>
                <c:pt idx="94">
                  <c:v>26065.69588576127</c:v>
                </c:pt>
                <c:pt idx="95">
                  <c:v>26091.627720871526</c:v>
                </c:pt>
                <c:pt idx="96">
                  <c:v>26301.882165680414</c:v>
                </c:pt>
                <c:pt idx="97">
                  <c:v>26796.641353025916</c:v>
                </c:pt>
                <c:pt idx="98">
                  <c:v>26970.585285687681</c:v>
                </c:pt>
                <c:pt idx="99">
                  <c:v>27168.78170760176</c:v>
                </c:pt>
                <c:pt idx="100">
                  <c:v>27386.908683289825</c:v>
                </c:pt>
                <c:pt idx="101">
                  <c:v>27739.053871455937</c:v>
                </c:pt>
                <c:pt idx="102">
                  <c:v>27942.754707391126</c:v>
                </c:pt>
                <c:pt idx="103">
                  <c:v>28680.145595316921</c:v>
                </c:pt>
                <c:pt idx="104">
                  <c:v>29522.923540865719</c:v>
                </c:pt>
                <c:pt idx="105">
                  <c:v>30336.306927276255</c:v>
                </c:pt>
                <c:pt idx="106">
                  <c:v>30421.047390619609</c:v>
                </c:pt>
                <c:pt idx="107">
                  <c:v>30604.437451049434</c:v>
                </c:pt>
                <c:pt idx="108">
                  <c:v>30653.542615144001</c:v>
                </c:pt>
                <c:pt idx="109">
                  <c:v>31064.163349960687</c:v>
                </c:pt>
                <c:pt idx="110">
                  <c:v>31183.343651931173</c:v>
                </c:pt>
                <c:pt idx="111">
                  <c:v>31362.425520053617</c:v>
                </c:pt>
                <c:pt idx="112">
                  <c:v>31983.521200581494</c:v>
                </c:pt>
                <c:pt idx="113">
                  <c:v>32272.488281055212</c:v>
                </c:pt>
                <c:pt idx="114">
                  <c:v>32441.329383742886</c:v>
                </c:pt>
                <c:pt idx="115">
                  <c:v>32461.305303283989</c:v>
                </c:pt>
                <c:pt idx="116">
                  <c:v>32609.599524134199</c:v>
                </c:pt>
                <c:pt idx="117">
                  <c:v>32831.879410552086</c:v>
                </c:pt>
                <c:pt idx="118">
                  <c:v>33109.655490866331</c:v>
                </c:pt>
                <c:pt idx="119">
                  <c:v>33536.294475198949</c:v>
                </c:pt>
                <c:pt idx="120">
                  <c:v>33916.170765627568</c:v>
                </c:pt>
                <c:pt idx="121">
                  <c:v>34298.205005309603</c:v>
                </c:pt>
                <c:pt idx="122">
                  <c:v>34629.413703655475</c:v>
                </c:pt>
                <c:pt idx="123">
                  <c:v>34759.651115190114</c:v>
                </c:pt>
                <c:pt idx="124">
                  <c:v>35001.245304107368</c:v>
                </c:pt>
                <c:pt idx="125">
                  <c:v>35289.248891634132</c:v>
                </c:pt>
                <c:pt idx="126">
                  <c:v>35294.040198803683</c:v>
                </c:pt>
                <c:pt idx="127">
                  <c:v>35935.180244996765</c:v>
                </c:pt>
                <c:pt idx="128">
                  <c:v>36065.735493975488</c:v>
                </c:pt>
                <c:pt idx="129">
                  <c:v>36179.607804539337</c:v>
                </c:pt>
                <c:pt idx="130">
                  <c:v>36268.667950387819</c:v>
                </c:pt>
                <c:pt idx="131">
                  <c:v>36522.907549208037</c:v>
                </c:pt>
                <c:pt idx="132">
                  <c:v>36529.530410447354</c:v>
                </c:pt>
                <c:pt idx="133">
                  <c:v>37160.790091042953</c:v>
                </c:pt>
                <c:pt idx="134">
                  <c:v>37499.018138058025</c:v>
                </c:pt>
                <c:pt idx="135">
                  <c:v>37540.765540512926</c:v>
                </c:pt>
                <c:pt idx="136">
                  <c:v>38721.036144897851</c:v>
                </c:pt>
                <c:pt idx="137">
                  <c:v>38900.158160298699</c:v>
                </c:pt>
                <c:pt idx="138">
                  <c:v>39163.233250667239</c:v>
                </c:pt>
                <c:pt idx="139">
                  <c:v>39805.045014011783</c:v>
                </c:pt>
                <c:pt idx="140">
                  <c:v>40320.369770437326</c:v>
                </c:pt>
                <c:pt idx="141">
                  <c:v>40676.778239171545</c:v>
                </c:pt>
                <c:pt idx="142">
                  <c:v>40680.776979990493</c:v>
                </c:pt>
                <c:pt idx="143">
                  <c:v>40692.141167091882</c:v>
                </c:pt>
                <c:pt idx="144">
                  <c:v>40875.07383704347</c:v>
                </c:pt>
                <c:pt idx="145">
                  <c:v>41040.502405030784</c:v>
                </c:pt>
                <c:pt idx="146">
                  <c:v>41522.961303526972</c:v>
                </c:pt>
                <c:pt idx="147">
                  <c:v>42127.293526241498</c:v>
                </c:pt>
                <c:pt idx="148">
                  <c:v>42144.948704738883</c:v>
                </c:pt>
                <c:pt idx="149">
                  <c:v>42356.315195302639</c:v>
                </c:pt>
                <c:pt idx="150">
                  <c:v>42357.589302780681</c:v>
                </c:pt>
                <c:pt idx="151">
                  <c:v>43079.421709638504</c:v>
                </c:pt>
                <c:pt idx="152">
                  <c:v>43171.869451398597</c:v>
                </c:pt>
                <c:pt idx="153">
                  <c:v>43285.564703734148</c:v>
                </c:pt>
                <c:pt idx="154">
                  <c:v>43345.282920237689</c:v>
                </c:pt>
                <c:pt idx="155">
                  <c:v>43530.423281503128</c:v>
                </c:pt>
                <c:pt idx="156">
                  <c:v>43680.821228725683</c:v>
                </c:pt>
                <c:pt idx="157">
                  <c:v>43696.697906040819</c:v>
                </c:pt>
                <c:pt idx="158">
                  <c:v>43872.979498127293</c:v>
                </c:pt>
                <c:pt idx="159">
                  <c:v>44147.523383627711</c:v>
                </c:pt>
                <c:pt idx="160">
                  <c:v>44339.047017018253</c:v>
                </c:pt>
                <c:pt idx="161">
                  <c:v>44406.371250657729</c:v>
                </c:pt>
                <c:pt idx="162">
                  <c:v>44581.810198253188</c:v>
                </c:pt>
                <c:pt idx="163">
                  <c:v>45648.69699410435</c:v>
                </c:pt>
                <c:pt idx="164">
                  <c:v>46335.164705332456</c:v>
                </c:pt>
                <c:pt idx="165">
                  <c:v>47024.42967142944</c:v>
                </c:pt>
                <c:pt idx="166">
                  <c:v>47550.10055409027</c:v>
                </c:pt>
                <c:pt idx="167">
                  <c:v>47578.076867776508</c:v>
                </c:pt>
                <c:pt idx="168">
                  <c:v>48140.978462301908</c:v>
                </c:pt>
                <c:pt idx="169">
                  <c:v>48464.943774790372</c:v>
                </c:pt>
                <c:pt idx="170">
                  <c:v>48787.744440552044</c:v>
                </c:pt>
                <c:pt idx="171">
                  <c:v>48993.829062046425</c:v>
                </c:pt>
                <c:pt idx="172">
                  <c:v>49329.072061358282</c:v>
                </c:pt>
                <c:pt idx="173">
                  <c:v>49602.368297736357</c:v>
                </c:pt>
                <c:pt idx="174">
                  <c:v>49841.709159274425</c:v>
                </c:pt>
                <c:pt idx="175">
                  <c:v>50306.925376911844</c:v>
                </c:pt>
                <c:pt idx="176">
                  <c:v>50387.713393199287</c:v>
                </c:pt>
                <c:pt idx="177">
                  <c:v>50709.924394190792</c:v>
                </c:pt>
                <c:pt idx="178">
                  <c:v>50978.907001053398</c:v>
                </c:pt>
                <c:pt idx="179">
                  <c:v>51177.107256676813</c:v>
                </c:pt>
                <c:pt idx="180">
                  <c:v>51231.101781321442</c:v>
                </c:pt>
                <c:pt idx="181">
                  <c:v>51479.894140519689</c:v>
                </c:pt>
                <c:pt idx="182">
                  <c:v>51631.40529443643</c:v>
                </c:pt>
                <c:pt idx="183">
                  <c:v>51673.016986577197</c:v>
                </c:pt>
                <c:pt idx="184">
                  <c:v>51743.59495526144</c:v>
                </c:pt>
                <c:pt idx="185">
                  <c:v>51994.907385440325</c:v>
                </c:pt>
                <c:pt idx="186">
                  <c:v>53194.470418510828</c:v>
                </c:pt>
                <c:pt idx="187">
                  <c:v>53246.159831842706</c:v>
                </c:pt>
                <c:pt idx="188">
                  <c:v>53454.723229962416</c:v>
                </c:pt>
                <c:pt idx="189">
                  <c:v>53665.042561598209</c:v>
                </c:pt>
                <c:pt idx="190">
                  <c:v>53758.320295082143</c:v>
                </c:pt>
                <c:pt idx="191">
                  <c:v>53820.888220555054</c:v>
                </c:pt>
                <c:pt idx="192">
                  <c:v>54037.010348897566</c:v>
                </c:pt>
                <c:pt idx="193">
                  <c:v>54218.524987156743</c:v>
                </c:pt>
                <c:pt idx="194">
                  <c:v>55135.983718013347</c:v>
                </c:pt>
                <c:pt idx="195">
                  <c:v>58935.893918452355</c:v>
                </c:pt>
                <c:pt idx="196">
                  <c:v>59195.975866783672</c:v>
                </c:pt>
                <c:pt idx="197">
                  <c:v>60279.324919891791</c:v>
                </c:pt>
                <c:pt idx="198">
                  <c:v>61654.99384992243</c:v>
                </c:pt>
                <c:pt idx="199">
                  <c:v>62066.894001481436</c:v>
                </c:pt>
                <c:pt idx="200">
                  <c:v>62953.923010171275</c:v>
                </c:pt>
                <c:pt idx="201">
                  <c:v>63032.975058268756</c:v>
                </c:pt>
                <c:pt idx="202">
                  <c:v>63703.7387888757</c:v>
                </c:pt>
                <c:pt idx="203">
                  <c:v>63926.567854357098</c:v>
                </c:pt>
                <c:pt idx="204">
                  <c:v>64009.871383097779</c:v>
                </c:pt>
                <c:pt idx="205">
                  <c:v>64275.384684585311</c:v>
                </c:pt>
                <c:pt idx="206">
                  <c:v>64770.603914142426</c:v>
                </c:pt>
                <c:pt idx="207">
                  <c:v>65181.727137954411</c:v>
                </c:pt>
                <c:pt idx="208">
                  <c:v>65871.202249178881</c:v>
                </c:pt>
                <c:pt idx="209">
                  <c:v>66134.663851956124</c:v>
                </c:pt>
                <c:pt idx="210">
                  <c:v>66809.45053593893</c:v>
                </c:pt>
                <c:pt idx="211">
                  <c:v>66950.942156929246</c:v>
                </c:pt>
                <c:pt idx="212">
                  <c:v>67074.103152545009</c:v>
                </c:pt>
                <c:pt idx="213">
                  <c:v>67292.987554949301</c:v>
                </c:pt>
                <c:pt idx="214">
                  <c:v>68081.736245991124</c:v>
                </c:pt>
                <c:pt idx="215">
                  <c:v>69142.752416669275</c:v>
                </c:pt>
                <c:pt idx="216">
                  <c:v>69289.069289649284</c:v>
                </c:pt>
                <c:pt idx="217">
                  <c:v>69635.496596599187</c:v>
                </c:pt>
                <c:pt idx="218">
                  <c:v>70141.685393251726</c:v>
                </c:pt>
                <c:pt idx="219">
                  <c:v>70528.840579927215</c:v>
                </c:pt>
                <c:pt idx="220">
                  <c:v>71034.071795105789</c:v>
                </c:pt>
                <c:pt idx="221">
                  <c:v>74471.336419849365</c:v>
                </c:pt>
                <c:pt idx="222">
                  <c:v>74908.920019813711</c:v>
                </c:pt>
                <c:pt idx="223">
                  <c:v>75050.852018307138</c:v>
                </c:pt>
                <c:pt idx="224">
                  <c:v>75249.952362575874</c:v>
                </c:pt>
                <c:pt idx="225">
                  <c:v>75519.325845111161</c:v>
                </c:pt>
                <c:pt idx="226">
                  <c:v>76377.769807739576</c:v>
                </c:pt>
                <c:pt idx="227">
                  <c:v>76732.361379133421</c:v>
                </c:pt>
                <c:pt idx="228">
                  <c:v>77779.396962395636</c:v>
                </c:pt>
                <c:pt idx="229">
                  <c:v>77836.195918312689</c:v>
                </c:pt>
                <c:pt idx="230">
                  <c:v>77870.403239033476</c:v>
                </c:pt>
                <c:pt idx="231">
                  <c:v>78599.846371060645</c:v>
                </c:pt>
                <c:pt idx="232">
                  <c:v>79757.849740706515</c:v>
                </c:pt>
                <c:pt idx="233">
                  <c:v>80210.071022157834</c:v>
                </c:pt>
                <c:pt idx="234">
                  <c:v>83214.403702073279</c:v>
                </c:pt>
                <c:pt idx="235">
                  <c:v>83243.251896698814</c:v>
                </c:pt>
                <c:pt idx="236">
                  <c:v>84567.746666497391</c:v>
                </c:pt>
                <c:pt idx="237">
                  <c:v>84634.806830255737</c:v>
                </c:pt>
                <c:pt idx="238">
                  <c:v>85430.192806142542</c:v>
                </c:pt>
                <c:pt idx="239">
                  <c:v>85983.45411448137</c:v>
                </c:pt>
                <c:pt idx="240">
                  <c:v>87817.181280694538</c:v>
                </c:pt>
                <c:pt idx="241">
                  <c:v>87990.120756070479</c:v>
                </c:pt>
                <c:pt idx="242">
                  <c:v>88494.735737871262</c:v>
                </c:pt>
                <c:pt idx="243">
                  <c:v>89008.861997865402</c:v>
                </c:pt>
                <c:pt idx="244">
                  <c:v>90131.268938122259</c:v>
                </c:pt>
                <c:pt idx="245">
                  <c:v>90272.394455561589</c:v>
                </c:pt>
                <c:pt idx="246">
                  <c:v>91985.369305260203</c:v>
                </c:pt>
                <c:pt idx="247">
                  <c:v>92018.7244962642</c:v>
                </c:pt>
                <c:pt idx="248">
                  <c:v>92260.39647507215</c:v>
                </c:pt>
                <c:pt idx="249">
                  <c:v>92407.903943349374</c:v>
                </c:pt>
                <c:pt idx="250">
                  <c:v>93036.694247918975</c:v>
                </c:pt>
                <c:pt idx="251">
                  <c:v>93134.61133477831</c:v>
                </c:pt>
                <c:pt idx="252">
                  <c:v>93371.704981632938</c:v>
                </c:pt>
                <c:pt idx="253">
                  <c:v>93890.564656742121</c:v>
                </c:pt>
                <c:pt idx="254">
                  <c:v>93999.933873953138</c:v>
                </c:pt>
                <c:pt idx="255">
                  <c:v>94808.182895324484</c:v>
                </c:pt>
                <c:pt idx="256">
                  <c:v>96404.843215006011</c:v>
                </c:pt>
                <c:pt idx="257">
                  <c:v>96451.385492464833</c:v>
                </c:pt>
                <c:pt idx="258">
                  <c:v>96833.3900878641</c:v>
                </c:pt>
                <c:pt idx="259">
                  <c:v>98533.643740893676</c:v>
                </c:pt>
                <c:pt idx="260">
                  <c:v>98850.358452404296</c:v>
                </c:pt>
                <c:pt idx="261">
                  <c:v>100082.63395988106</c:v>
                </c:pt>
                <c:pt idx="262">
                  <c:v>100501.19669926012</c:v>
                </c:pt>
                <c:pt idx="263">
                  <c:v>101937.37601874597</c:v>
                </c:pt>
                <c:pt idx="264">
                  <c:v>102284.89871944222</c:v>
                </c:pt>
                <c:pt idx="265">
                  <c:v>102448.575297502</c:v>
                </c:pt>
                <c:pt idx="266">
                  <c:v>102582.71974752343</c:v>
                </c:pt>
                <c:pt idx="267">
                  <c:v>102611.05054323854</c:v>
                </c:pt>
                <c:pt idx="268">
                  <c:v>102787.59989173726</c:v>
                </c:pt>
                <c:pt idx="269">
                  <c:v>102963.71788328876</c:v>
                </c:pt>
                <c:pt idx="270">
                  <c:v>103059.58039370857</c:v>
                </c:pt>
                <c:pt idx="271">
                  <c:v>104751.01204594683</c:v>
                </c:pt>
                <c:pt idx="272">
                  <c:v>105815.43987061923</c:v>
                </c:pt>
                <c:pt idx="273">
                  <c:v>110074.95926330285</c:v>
                </c:pt>
                <c:pt idx="274">
                  <c:v>110694.43102402508</c:v>
                </c:pt>
                <c:pt idx="275">
                  <c:v>111858.83813607979</c:v>
                </c:pt>
                <c:pt idx="276">
                  <c:v>112408.51250557869</c:v>
                </c:pt>
                <c:pt idx="277">
                  <c:v>112805.98997763979</c:v>
                </c:pt>
                <c:pt idx="278">
                  <c:v>114990.31596359304</c:v>
                </c:pt>
                <c:pt idx="279">
                  <c:v>117198.38502614314</c:v>
                </c:pt>
                <c:pt idx="280">
                  <c:v>117848.32318926175</c:v>
                </c:pt>
                <c:pt idx="281">
                  <c:v>118508.48244458261</c:v>
                </c:pt>
                <c:pt idx="282">
                  <c:v>119430.99286180561</c:v>
                </c:pt>
                <c:pt idx="283">
                  <c:v>120441.51843325629</c:v>
                </c:pt>
                <c:pt idx="284">
                  <c:v>120826.02346932638</c:v>
                </c:pt>
                <c:pt idx="285">
                  <c:v>121679.10598752406</c:v>
                </c:pt>
                <c:pt idx="286">
                  <c:v>121826.38488444418</c:v>
                </c:pt>
                <c:pt idx="287">
                  <c:v>124744.2533613444</c:v>
                </c:pt>
                <c:pt idx="288">
                  <c:v>125473.79289161164</c:v>
                </c:pt>
                <c:pt idx="289">
                  <c:v>127221.71575809459</c:v>
                </c:pt>
                <c:pt idx="290">
                  <c:v>130246.34682660553</c:v>
                </c:pt>
                <c:pt idx="291">
                  <c:v>130452.26209890854</c:v>
                </c:pt>
                <c:pt idx="292">
                  <c:v>130702.6841019399</c:v>
                </c:pt>
                <c:pt idx="293">
                  <c:v>132300.78417375244</c:v>
                </c:pt>
                <c:pt idx="294">
                  <c:v>138116.38310615212</c:v>
                </c:pt>
                <c:pt idx="295">
                  <c:v>138422.19484694261</c:v>
                </c:pt>
                <c:pt idx="296">
                  <c:v>140353.81388146177</c:v>
                </c:pt>
                <c:pt idx="297">
                  <c:v>141122.3967924082</c:v>
                </c:pt>
                <c:pt idx="298">
                  <c:v>142217.76438327495</c:v>
                </c:pt>
                <c:pt idx="299">
                  <c:v>146167.38812431198</c:v>
                </c:pt>
                <c:pt idx="300">
                  <c:v>147782.87678222952</c:v>
                </c:pt>
                <c:pt idx="301">
                  <c:v>150947.16108636817</c:v>
                </c:pt>
                <c:pt idx="302">
                  <c:v>152492.09476981079</c:v>
                </c:pt>
                <c:pt idx="303">
                  <c:v>152641.4482637113</c:v>
                </c:pt>
                <c:pt idx="304">
                  <c:v>153166.05664704143</c:v>
                </c:pt>
                <c:pt idx="305">
                  <c:v>153202.92508489697</c:v>
                </c:pt>
                <c:pt idx="306">
                  <c:v>155995.33575065827</c:v>
                </c:pt>
                <c:pt idx="307">
                  <c:v>159401.71092301758</c:v>
                </c:pt>
                <c:pt idx="308">
                  <c:v>164987.56578973812</c:v>
                </c:pt>
                <c:pt idx="309">
                  <c:v>169257.97217243575</c:v>
                </c:pt>
                <c:pt idx="310">
                  <c:v>173001.37444759655</c:v>
                </c:pt>
                <c:pt idx="311">
                  <c:v>174524.26754219699</c:v>
                </c:pt>
                <c:pt idx="312">
                  <c:v>175727.9036700195</c:v>
                </c:pt>
                <c:pt idx="313">
                  <c:v>176586.75054099003</c:v>
                </c:pt>
                <c:pt idx="314">
                  <c:v>178192.71986646517</c:v>
                </c:pt>
                <c:pt idx="315">
                  <c:v>179659.29002734099</c:v>
                </c:pt>
                <c:pt idx="316">
                  <c:v>187974.20979159672</c:v>
                </c:pt>
                <c:pt idx="317">
                  <c:v>189571.52495002485</c:v>
                </c:pt>
                <c:pt idx="318">
                  <c:v>189721.32061658497</c:v>
                </c:pt>
                <c:pt idx="319">
                  <c:v>197367.52179038664</c:v>
                </c:pt>
                <c:pt idx="320">
                  <c:v>198151.80935209678</c:v>
                </c:pt>
                <c:pt idx="321">
                  <c:v>209704.95090428987</c:v>
                </c:pt>
                <c:pt idx="322">
                  <c:v>229089.48350824919</c:v>
                </c:pt>
                <c:pt idx="323">
                  <c:v>231256.50133549477</c:v>
                </c:pt>
                <c:pt idx="324">
                  <c:v>234264.06376158862</c:v>
                </c:pt>
                <c:pt idx="325">
                  <c:v>249577.09583974269</c:v>
                </c:pt>
                <c:pt idx="326">
                  <c:v>275947.92723041313</c:v>
                </c:pt>
                <c:pt idx="327">
                  <c:v>281631.14294574567</c:v>
                </c:pt>
                <c:pt idx="328">
                  <c:v>284449.38914210827</c:v>
                </c:pt>
                <c:pt idx="329">
                  <c:v>296606.97103501193</c:v>
                </c:pt>
                <c:pt idx="330">
                  <c:v>336252.85038832552</c:v>
                </c:pt>
                <c:pt idx="331">
                  <c:v>431979.74033125746</c:v>
                </c:pt>
                <c:pt idx="332">
                  <c:v>437412.46160063241</c:v>
                </c:pt>
                <c:pt idx="333">
                  <c:v>450967.68002408638</c:v>
                </c:pt>
              </c:numCache>
            </c:numRef>
          </c:xVal>
          <c:yVal>
            <c:numRef>
              <c:f>PlotsOrig!$H$15:$H$32000</c:f>
              <c:numCache>
                <c:formatCode>General</c:formatCode>
                <c:ptCount val="3198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PlotsOrig!$AA$1</c:f>
              <c:strCache>
                <c:ptCount val="1"/>
                <c:pt idx="0">
                  <c:v>skeletal boxplot</c:v>
                </c:pt>
              </c:strCache>
            </c:strRef>
          </c:tx>
          <c:xVal>
            <c:numRef>
              <c:f>PlotsOrig!$AA$2:$AE$2</c:f>
              <c:numCache>
                <c:formatCode>General</c:formatCode>
                <c:ptCount val="5"/>
                <c:pt idx="0">
                  <c:v>26.936631853073933</c:v>
                </c:pt>
                <c:pt idx="1">
                  <c:v>23398.330741961283</c:v>
                </c:pt>
                <c:pt idx="2">
                  <c:v>47564.088710933385</c:v>
                </c:pt>
                <c:pt idx="3">
                  <c:v>92879.496671776578</c:v>
                </c:pt>
                <c:pt idx="4">
                  <c:v>450967.68002408638</c:v>
                </c:pt>
              </c:numCache>
            </c:numRef>
          </c:xVal>
          <c:yVal>
            <c:numRef>
              <c:f>PlotsOrig!$AA$3:$AE$3</c:f>
              <c:numCache>
                <c:formatCode>General</c:formatCode>
                <c:ptCount val="5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PlotsOrig!$AA$4</c:f>
              <c:strCache>
                <c:ptCount val="1"/>
                <c:pt idx="0">
                  <c:v>mean +/- 1 SD</c:v>
                </c:pt>
              </c:strCache>
            </c:strRef>
          </c:tx>
          <c:xVal>
            <c:numRef>
              <c:f>PlotsOrig!$AA$5:$AC$5</c:f>
              <c:numCache>
                <c:formatCode>General</c:formatCode>
                <c:ptCount val="3"/>
                <c:pt idx="0">
                  <c:v>436.4944731452706</c:v>
                </c:pt>
                <c:pt idx="1">
                  <c:v>67999.266456176425</c:v>
                </c:pt>
                <c:pt idx="2">
                  <c:v>135562.03843920759</c:v>
                </c:pt>
              </c:numCache>
            </c:numRef>
          </c:xVal>
          <c:yVal>
            <c:numRef>
              <c:f>PlotsOrig!$AA$6:$AC$6</c:f>
              <c:numCache>
                <c:formatCode>General</c:formatCode>
                <c:ptCount val="3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879744"/>
        <c:axId val="374881664"/>
      </c:scatterChart>
      <c:valAx>
        <c:axId val="374879744"/>
        <c:scaling>
          <c:orientation val="minMax"/>
        </c:scaling>
        <c:delete val="0"/>
        <c:axPos val="b"/>
        <c:title>
          <c:tx>
            <c:strRef>
              <c:f>PlotsOrig!$B$14</c:f>
              <c:strCache>
                <c:ptCount val="1"/>
                <c:pt idx="0">
                  <c:v>Household Income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4881664"/>
        <c:crosses val="autoZero"/>
        <c:crossBetween val="midCat"/>
      </c:valAx>
      <c:valAx>
        <c:axId val="374881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Dotplot Count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487974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PlotsOrig!$R$14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PlotsOrig!$P$15:$P$27</c:f>
              <c:strCache>
                <c:ptCount val="13"/>
                <c:pt idx="0">
                  <c:v>&lt;20000</c:v>
                </c:pt>
                <c:pt idx="1">
                  <c:v>20000 to &lt;40000</c:v>
                </c:pt>
                <c:pt idx="2">
                  <c:v>40000 to &lt;60000</c:v>
                </c:pt>
                <c:pt idx="3">
                  <c:v>60000 to &lt;80000</c:v>
                </c:pt>
                <c:pt idx="4">
                  <c:v>80000 to &lt;100000</c:v>
                </c:pt>
                <c:pt idx="5">
                  <c:v>100000 to &lt;120000</c:v>
                </c:pt>
                <c:pt idx="6">
                  <c:v>120000 to &lt;140000</c:v>
                </c:pt>
                <c:pt idx="7">
                  <c:v>140000 to &lt;160000</c:v>
                </c:pt>
                <c:pt idx="8">
                  <c:v>160000 to &lt;180000</c:v>
                </c:pt>
                <c:pt idx="9">
                  <c:v>180000 to &lt;200000</c:v>
                </c:pt>
                <c:pt idx="10">
                  <c:v>200000 to &lt;220000</c:v>
                </c:pt>
                <c:pt idx="11">
                  <c:v>220000 to &lt;240000</c:v>
                </c:pt>
                <c:pt idx="12">
                  <c:v>240000 to &lt;260000</c:v>
                </c:pt>
              </c:strCache>
            </c:strRef>
          </c:cat>
          <c:val>
            <c:numRef>
              <c:f>PlotsOrig!$R$15:$R$27</c:f>
              <c:numCache>
                <c:formatCode>General</c:formatCode>
                <c:ptCount val="13"/>
                <c:pt idx="0">
                  <c:v>69</c:v>
                </c:pt>
                <c:pt idx="1">
                  <c:v>71</c:v>
                </c:pt>
                <c:pt idx="2">
                  <c:v>57</c:v>
                </c:pt>
                <c:pt idx="3">
                  <c:v>36</c:v>
                </c:pt>
                <c:pt idx="4">
                  <c:v>28</c:v>
                </c:pt>
                <c:pt idx="5">
                  <c:v>22</c:v>
                </c:pt>
                <c:pt idx="6">
                  <c:v>13</c:v>
                </c:pt>
                <c:pt idx="7">
                  <c:v>12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1730816"/>
        <c:axId val="381732736"/>
      </c:barChart>
      <c:catAx>
        <c:axId val="381730816"/>
        <c:scaling>
          <c:orientation val="minMax"/>
        </c:scaling>
        <c:delete val="0"/>
        <c:axPos val="b"/>
        <c:title>
          <c:tx>
            <c:strRef>
              <c:f>PlotsOrig!$B$14</c:f>
              <c:strCache>
                <c:ptCount val="1"/>
                <c:pt idx="0">
                  <c:v>Household Income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1732736"/>
        <c:crosses val="autoZero"/>
        <c:auto val="1"/>
        <c:lblAlgn val="ctr"/>
        <c:lblOffset val="100"/>
        <c:noMultiLvlLbl val="0"/>
      </c:catAx>
      <c:valAx>
        <c:axId val="381732736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17308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PlotsOrig!$T$14</c:f>
              <c:strCache>
                <c:ptCount val="1"/>
                <c:pt idx="0">
                  <c:v>Cumulative Relative Frequency</c:v>
                </c:pt>
              </c:strCache>
            </c:strRef>
          </c:tx>
          <c:xVal>
            <c:numRef>
              <c:f>PlotsOrig!$O$15:$O$27</c:f>
              <c:numCache>
                <c:formatCode>General</c:formatCode>
                <c:ptCount val="13"/>
                <c:pt idx="0">
                  <c:v>20000</c:v>
                </c:pt>
                <c:pt idx="1">
                  <c:v>40000</c:v>
                </c:pt>
                <c:pt idx="2">
                  <c:v>60000</c:v>
                </c:pt>
                <c:pt idx="3">
                  <c:v>80000</c:v>
                </c:pt>
                <c:pt idx="4">
                  <c:v>100000</c:v>
                </c:pt>
                <c:pt idx="5">
                  <c:v>120000</c:v>
                </c:pt>
                <c:pt idx="6">
                  <c:v>140000</c:v>
                </c:pt>
                <c:pt idx="7">
                  <c:v>160000</c:v>
                </c:pt>
                <c:pt idx="8">
                  <c:v>180000</c:v>
                </c:pt>
                <c:pt idx="9">
                  <c:v>200000</c:v>
                </c:pt>
                <c:pt idx="10">
                  <c:v>220000</c:v>
                </c:pt>
                <c:pt idx="11">
                  <c:v>240000</c:v>
                </c:pt>
                <c:pt idx="12">
                  <c:v>260000</c:v>
                </c:pt>
              </c:numCache>
            </c:numRef>
          </c:xVal>
          <c:yVal>
            <c:numRef>
              <c:f>PlotsOrig!$T$15:$T$27</c:f>
              <c:numCache>
                <c:formatCode>0%</c:formatCode>
                <c:ptCount val="13"/>
                <c:pt idx="0">
                  <c:v>0.20658682634730538</c:v>
                </c:pt>
                <c:pt idx="1">
                  <c:v>0.41916167664670656</c:v>
                </c:pt>
                <c:pt idx="2">
                  <c:v>0.58982035928143706</c:v>
                </c:pt>
                <c:pt idx="3">
                  <c:v>0.69760479041916157</c:v>
                </c:pt>
                <c:pt idx="4">
                  <c:v>0.78143712574850288</c:v>
                </c:pt>
                <c:pt idx="5">
                  <c:v>0.84730538922155674</c:v>
                </c:pt>
                <c:pt idx="6">
                  <c:v>0.88622754491017952</c:v>
                </c:pt>
                <c:pt idx="7">
                  <c:v>0.92215568862275432</c:v>
                </c:pt>
                <c:pt idx="8">
                  <c:v>0.94610778443113752</c:v>
                </c:pt>
                <c:pt idx="9">
                  <c:v>0.96107784431137699</c:v>
                </c:pt>
                <c:pt idx="10">
                  <c:v>0.96407185628742487</c:v>
                </c:pt>
                <c:pt idx="11">
                  <c:v>0.97305389221556859</c:v>
                </c:pt>
                <c:pt idx="12">
                  <c:v>0.97604790419161647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769984"/>
        <c:axId val="381804928"/>
      </c:scatterChart>
      <c:valAx>
        <c:axId val="381769984"/>
        <c:scaling>
          <c:orientation val="minMax"/>
        </c:scaling>
        <c:delete val="0"/>
        <c:axPos val="b"/>
        <c:title>
          <c:tx>
            <c:strRef>
              <c:f>PlotsOrig!$B$14</c:f>
              <c:strCache>
                <c:ptCount val="1"/>
                <c:pt idx="0">
                  <c:v>Household Income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1804928"/>
        <c:crosses val="autoZero"/>
        <c:crossBetween val="midCat"/>
      </c:valAx>
      <c:valAx>
        <c:axId val="381804928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176998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Q-Q 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PlotsOrig!$G$14</c:f>
              <c:strCache>
                <c:ptCount val="1"/>
                <c:pt idx="0">
                  <c:v>Ordered Household Income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8295823468363593"/>
                  <c:y val="-0.1952048702245552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PlotsOrig!$F$15:$F$32000</c:f>
              <c:numCache>
                <c:formatCode>0.0000</c:formatCode>
                <c:ptCount val="31986"/>
                <c:pt idx="0">
                  <c:v>-2.9683520501763883</c:v>
                </c:pt>
                <c:pt idx="1">
                  <c:v>-2.6127371245687172</c:v>
                </c:pt>
                <c:pt idx="2">
                  <c:v>-2.4331025614804069</c:v>
                </c:pt>
                <c:pt idx="3">
                  <c:v>-2.3087387291928314</c:v>
                </c:pt>
                <c:pt idx="4">
                  <c:v>-2.21229761517945</c:v>
                </c:pt>
                <c:pt idx="5">
                  <c:v>-2.1328853582464897</c:v>
                </c:pt>
                <c:pt idx="6">
                  <c:v>-2.0650089265293907</c:v>
                </c:pt>
                <c:pt idx="7">
                  <c:v>-2.0054947668615291</c:v>
                </c:pt>
                <c:pt idx="8">
                  <c:v>-1.9523370317843751</c:v>
                </c:pt>
                <c:pt idx="9">
                  <c:v>-1.9041839786906032</c:v>
                </c:pt>
                <c:pt idx="10">
                  <c:v>-1.8600796949211214</c:v>
                </c:pt>
                <c:pt idx="11">
                  <c:v>-1.8193222849227837</c:v>
                </c:pt>
                <c:pt idx="12">
                  <c:v>-1.7813805749396308</c:v>
                </c:pt>
                <c:pt idx="13">
                  <c:v>-1.7458425016967576</c:v>
                </c:pt>
                <c:pt idx="14">
                  <c:v>-1.712381710620517</c:v>
                </c:pt>
                <c:pt idx="15">
                  <c:v>-1.6807351430691408</c:v>
                </c:pt>
                <c:pt idx="16">
                  <c:v>-1.6506875309450826</c:v>
                </c:pt>
                <c:pt idx="17">
                  <c:v>-1.6220603857434295</c:v>
                </c:pt>
                <c:pt idx="18">
                  <c:v>-1.594704000146127</c:v>
                </c:pt>
                <c:pt idx="19">
                  <c:v>-1.5684915216655271</c:v>
                </c:pt>
                <c:pt idx="20">
                  <c:v>-1.5433144840974669</c:v>
                </c:pt>
                <c:pt idx="21">
                  <c:v>-1.5190793853858873</c:v>
                </c:pt>
                <c:pt idx="22">
                  <c:v>-1.4957050301310171</c:v>
                </c:pt>
                <c:pt idx="23">
                  <c:v>-1.4731204398666056</c:v>
                </c:pt>
                <c:pt idx="24">
                  <c:v>-1.4512631910577392</c:v>
                </c:pt>
                <c:pt idx="25">
                  <c:v>-1.4300780795660555</c:v>
                </c:pt>
                <c:pt idx="26">
                  <c:v>-1.4095160372914728</c:v>
                </c:pt>
                <c:pt idx="27">
                  <c:v>-1.3895332457446967</c:v>
                </c:pt>
                <c:pt idx="28">
                  <c:v>-1.3700904049585245</c:v>
                </c:pt>
                <c:pt idx="29">
                  <c:v>-1.3511521260686532</c:v>
                </c:pt>
                <c:pt idx="30">
                  <c:v>-1.3326864231966631</c:v>
                </c:pt>
                <c:pt idx="31">
                  <c:v>-1.3146642857041282</c:v>
                </c:pt>
                <c:pt idx="32">
                  <c:v>-1.2970593159773589</c:v>
                </c:pt>
                <c:pt idx="33">
                  <c:v>-1.279847421011352</c:v>
                </c:pt>
                <c:pt idx="34">
                  <c:v>-1.263006548446578</c:v>
                </c:pt>
                <c:pt idx="35">
                  <c:v>-1.2465164595577936</c:v>
                </c:pt>
                <c:pt idx="36">
                  <c:v>-1.2303585331338815</c:v>
                </c:pt>
                <c:pt idx="37">
                  <c:v>-1.2145155953195008</c:v>
                </c:pt>
                <c:pt idx="38">
                  <c:v>-1.1989717713854906</c:v>
                </c:pt>
                <c:pt idx="39">
                  <c:v>-1.1837123561092826</c:v>
                </c:pt>
                <c:pt idx="40">
                  <c:v>-1.1687237000195956</c:v>
                </c:pt>
                <c:pt idx="41">
                  <c:v>-1.1539931092221811</c:v>
                </c:pt>
                <c:pt idx="42">
                  <c:v>-1.1395087568987623</c:v>
                </c:pt>
                <c:pt idx="43">
                  <c:v>-1.1252596048776413</c:v>
                </c:pt>
                <c:pt idx="44">
                  <c:v>-1.1112353339257341</c:v>
                </c:pt>
                <c:pt idx="45">
                  <c:v>-1.0974262816189171</c:v>
                </c:pt>
                <c:pt idx="46">
                  <c:v>-1.0838233868190816</c:v>
                </c:pt>
                <c:pt idx="47">
                  <c:v>-1.0704181399289854</c:v>
                </c:pt>
                <c:pt idx="48">
                  <c:v>-1.0572025382151402</c:v>
                </c:pt>
                <c:pt idx="49">
                  <c:v>-1.0441690455889392</c:v>
                </c:pt>
                <c:pt idx="50">
                  <c:v>-1.0313105563203886</c:v>
                </c:pt>
                <c:pt idx="51">
                  <c:v>-1.0186203622298404</c:v>
                </c:pt>
                <c:pt idx="52">
                  <c:v>-1.0060921229636037</c:v>
                </c:pt>
                <c:pt idx="53">
                  <c:v>-0.9937198390103551</c:v>
                </c:pt>
                <c:pt idx="54">
                  <c:v>-0.98149782715935407</c:v>
                </c:pt>
                <c:pt idx="55">
                  <c:v>-0.96942069813877918</c:v>
                </c:pt>
                <c:pt idx="56">
                  <c:v>-0.95748333620476933</c:v>
                </c:pt>
                <c:pt idx="57">
                  <c:v>-0.94568088047960452</c:v>
                </c:pt>
                <c:pt idx="58">
                  <c:v>-0.93400870786126533</c:v>
                </c:pt>
                <c:pt idx="59">
                  <c:v>-0.92246241734752521</c:v>
                </c:pt>
                <c:pt idx="60">
                  <c:v>-0.91103781563565867</c:v>
                </c:pt>
                <c:pt idx="61">
                  <c:v>-0.89973090387461541</c:v>
                </c:pt>
                <c:pt idx="62">
                  <c:v>-0.88853786546013558</c:v>
                </c:pt>
                <c:pt idx="63">
                  <c:v>-0.87745505477534158</c:v>
                </c:pt>
                <c:pt idx="64">
                  <c:v>-0.86647898678975677</c:v>
                </c:pt>
                <c:pt idx="65">
                  <c:v>-0.85560632743901077</c:v>
                </c:pt>
                <c:pt idx="66">
                  <c:v>-0.84483388471554344</c:v>
                </c:pt>
                <c:pt idx="67">
                  <c:v>-0.83415860040782941</c:v>
                </c:pt>
                <c:pt idx="68">
                  <c:v>-0.82357754243195536</c:v>
                </c:pt>
                <c:pt idx="69">
                  <c:v>-0.81308789770500423</c:v>
                </c:pt>
                <c:pt idx="70">
                  <c:v>-0.80268696551466001</c:v>
                </c:pt>
                <c:pt idx="71">
                  <c:v>-0.79237215134388361</c:v>
                </c:pt>
                <c:pt idx="72">
                  <c:v>-0.78214096111345432</c:v>
                </c:pt>
                <c:pt idx="73">
                  <c:v>-0.77199099580864483</c:v>
                </c:pt>
                <c:pt idx="74">
                  <c:v>-0.76191994645949512</c:v>
                </c:pt>
                <c:pt idx="75">
                  <c:v>-0.75192558944689847</c:v>
                </c:pt>
                <c:pt idx="76">
                  <c:v>-0.74200578210927537</c:v>
                </c:pt>
                <c:pt idx="77">
                  <c:v>-0.73215845862682782</c:v>
                </c:pt>
                <c:pt idx="78">
                  <c:v>-0.72238162616243973</c:v>
                </c:pt>
                <c:pt idx="79">
                  <c:v>-0.71267336124007763</c:v>
                </c:pt>
                <c:pt idx="80">
                  <c:v>-0.70303180634320528</c:v>
                </c:pt>
                <c:pt idx="81">
                  <c:v>-0.6934551667172304</c:v>
                </c:pt>
                <c:pt idx="82">
                  <c:v>-0.68394170736130844</c:v>
                </c:pt>
                <c:pt idx="83">
                  <c:v>-0.67448975019608193</c:v>
                </c:pt>
                <c:pt idx="84">
                  <c:v>-0.66509767139499976</c:v>
                </c:pt>
                <c:pt idx="85">
                  <c:v>-0.65576389886789443</c:v>
                </c:pt>
                <c:pt idx="86">
                  <c:v>-0.64648690988636703</c:v>
                </c:pt>
                <c:pt idx="87">
                  <c:v>-0.63726522884138936</c:v>
                </c:pt>
                <c:pt idx="88">
                  <c:v>-0.62809742512425404</c:v>
                </c:pt>
                <c:pt idx="89">
                  <c:v>-0.6189821111227124</c:v>
                </c:pt>
                <c:pt idx="90">
                  <c:v>-0.60991794032473934</c:v>
                </c:pt>
                <c:pt idx="91">
                  <c:v>-0.60090360552296362</c:v>
                </c:pt>
                <c:pt idx="92">
                  <c:v>-0.59193783711329606</c:v>
                </c:pt>
                <c:pt idx="93">
                  <c:v>-0.58301940148178311</c:v>
                </c:pt>
                <c:pt idx="94">
                  <c:v>-0.57414709947414488</c:v>
                </c:pt>
                <c:pt idx="95">
                  <c:v>-0.56531976494285263</c:v>
                </c:pt>
                <c:pt idx="96">
                  <c:v>-0.55653626336698225</c:v>
                </c:pt>
                <c:pt idx="97">
                  <c:v>-0.54779549054039633</c:v>
                </c:pt>
                <c:pt idx="98">
                  <c:v>-0.53909637132414456</c:v>
                </c:pt>
                <c:pt idx="99">
                  <c:v>-0.53043785845923541</c:v>
                </c:pt>
                <c:pt idx="100">
                  <c:v>-0.52181893143620639</c:v>
                </c:pt>
                <c:pt idx="101">
                  <c:v>-0.51323859541816597</c:v>
                </c:pt>
                <c:pt idx="102">
                  <c:v>-0.50469588021419109</c:v>
                </c:pt>
                <c:pt idx="103">
                  <c:v>-0.49618983930018901</c:v>
                </c:pt>
                <c:pt idx="104">
                  <c:v>-0.48771954888450458</c:v>
                </c:pt>
                <c:pt idx="105">
                  <c:v>-0.47928410701574697</c:v>
                </c:pt>
                <c:pt idx="106">
                  <c:v>-0.47088263273046282</c:v>
                </c:pt>
                <c:pt idx="107">
                  <c:v>-0.46251426523843686</c:v>
                </c:pt>
                <c:pt idx="108">
                  <c:v>-0.45417816314354847</c:v>
                </c:pt>
                <c:pt idx="109">
                  <c:v>-0.44587350369822754</c:v>
                </c:pt>
                <c:pt idx="110">
                  <c:v>-0.43759948208969218</c:v>
                </c:pt>
                <c:pt idx="111">
                  <c:v>-0.42935531075624817</c:v>
                </c:pt>
                <c:pt idx="112">
                  <c:v>-0.42114021873204216</c:v>
                </c:pt>
                <c:pt idx="113">
                  <c:v>-0.41295345101875619</c:v>
                </c:pt>
                <c:pt idx="114">
                  <c:v>-0.40479426798281953</c:v>
                </c:pt>
                <c:pt idx="115">
                  <c:v>-0.39666194477680139</c:v>
                </c:pt>
                <c:pt idx="116">
                  <c:v>-0.38855577078371978</c:v>
                </c:pt>
                <c:pt idx="117">
                  <c:v>-0.38047504908308427</c:v>
                </c:pt>
                <c:pt idx="118">
                  <c:v>-0.37241909593755118</c:v>
                </c:pt>
                <c:pt idx="119">
                  <c:v>-0.36438724029913205</c:v>
                </c:pt>
                <c:pt idx="120">
                  <c:v>-0.35637882333396581</c:v>
                </c:pt>
                <c:pt idx="121">
                  <c:v>-0.34839319796470553</c:v>
                </c:pt>
                <c:pt idx="122">
                  <c:v>-0.34042972842963826</c:v>
                </c:pt>
                <c:pt idx="123">
                  <c:v>-0.33248778985768912</c:v>
                </c:pt>
                <c:pt idx="124">
                  <c:v>-0.32456676785852062</c:v>
                </c:pt>
                <c:pt idx="125">
                  <c:v>-0.31666605812696957</c:v>
                </c:pt>
                <c:pt idx="126">
                  <c:v>-0.30878506606110878</c:v>
                </c:pt>
                <c:pt idx="127">
                  <c:v>-0.30092320639325915</c:v>
                </c:pt>
                <c:pt idx="128">
                  <c:v>-0.29307990283330632</c:v>
                </c:pt>
                <c:pt idx="129">
                  <c:v>-0.28525458772371748</c:v>
                </c:pt>
                <c:pt idx="130">
                  <c:v>-0.27744670170567487</c:v>
                </c:pt>
                <c:pt idx="131">
                  <c:v>-0.26965569339578122</c:v>
                </c:pt>
                <c:pt idx="132">
                  <c:v>-0.26188101907280908</c:v>
                </c:pt>
                <c:pt idx="133">
                  <c:v>-0.25412214237400021</c:v>
                </c:pt>
                <c:pt idx="134">
                  <c:v>-0.24637853400043941</c:v>
                </c:pt>
                <c:pt idx="135">
                  <c:v>-0.23864967143105043</c:v>
                </c:pt>
                <c:pt idx="136">
                  <c:v>-0.23093503864478473</c:v>
                </c:pt>
                <c:pt idx="137">
                  <c:v>-0.22323412585058947</c:v>
                </c:pt>
                <c:pt idx="138">
                  <c:v>-0.21554642922476452</c:v>
                </c:pt>
                <c:pt idx="139">
                  <c:v>-0.20787145065533047</c:v>
                </c:pt>
                <c:pt idx="140">
                  <c:v>-0.20020869749304859</c:v>
                </c:pt>
                <c:pt idx="141">
                  <c:v>-0.19255768230875087</c:v>
                </c:pt>
                <c:pt idx="142">
                  <c:v>-0.18491792265664567</c:v>
                </c:pt>
                <c:pt idx="143">
                  <c:v>-0.17728894084328786</c:v>
                </c:pt>
                <c:pt idx="144">
                  <c:v>-0.16967026370190372</c:v>
                </c:pt>
                <c:pt idx="145">
                  <c:v>-0.16206142237178378</c:v>
                </c:pt>
                <c:pt idx="146">
                  <c:v>-0.15446195208245808</c:v>
                </c:pt>
                <c:pt idx="147">
                  <c:v>-0.14687139194238499</c:v>
                </c:pt>
                <c:pt idx="148">
                  <c:v>-0.13928928473189323</c:v>
                </c:pt>
                <c:pt idx="149">
                  <c:v>-0.13171517670012142</c:v>
                </c:pt>
                <c:pt idx="150">
                  <c:v>-0.124148617365716</c:v>
                </c:pt>
                <c:pt idx="151">
                  <c:v>-0.11658915932104759</c:v>
                </c:pt>
                <c:pt idx="152">
                  <c:v>-0.10903635803971848</c:v>
                </c:pt>
                <c:pt idx="153">
                  <c:v>-0.10148977168714117</c:v>
                </c:pt>
                <c:pt idx="154">
                  <c:v>-9.3948960933968581E-2</c:v>
                </c:pt>
                <c:pt idx="155">
                  <c:v>-8.6413488772170116E-2</c:v>
                </c:pt>
                <c:pt idx="156">
                  <c:v>-7.8882920333545714E-2</c:v>
                </c:pt>
                <c:pt idx="157">
                  <c:v>-7.1356822710481049E-2</c:v>
                </c:pt>
                <c:pt idx="158">
                  <c:v>-6.3834764778746889E-2</c:v>
                </c:pt>
                <c:pt idx="159">
                  <c:v>-5.6316317022151882E-2</c:v>
                </c:pt>
                <c:pt idx="160">
                  <c:v>-4.8801051358863333E-2</c:v>
                </c:pt>
                <c:pt idx="161">
                  <c:v>-4.128854096920833E-2</c:v>
                </c:pt>
                <c:pt idx="162">
                  <c:v>-3.3778360124778299E-2</c:v>
                </c:pt>
                <c:pt idx="163">
                  <c:v>-2.6270084018654084E-2</c:v>
                </c:pt>
                <c:pt idx="164">
                  <c:v>-1.8763288596579355E-2</c:v>
                </c:pt>
                <c:pt idx="165">
                  <c:v>-1.1257550388904426E-2</c:v>
                </c:pt>
                <c:pt idx="166">
                  <c:v>-3.75244634312869E-3</c:v>
                </c:pt>
                <c:pt idx="167">
                  <c:v>3.75244634312869E-3</c:v>
                </c:pt>
                <c:pt idx="168">
                  <c:v>1.1257550388904285E-2</c:v>
                </c:pt>
                <c:pt idx="169">
                  <c:v>1.8763288596579494E-2</c:v>
                </c:pt>
                <c:pt idx="170">
                  <c:v>2.6270084018654084E-2</c:v>
                </c:pt>
                <c:pt idx="171">
                  <c:v>3.377836012477816E-2</c:v>
                </c:pt>
                <c:pt idx="172">
                  <c:v>4.1288540969208476E-2</c:v>
                </c:pt>
                <c:pt idx="173">
                  <c:v>4.8801051358863333E-2</c:v>
                </c:pt>
                <c:pt idx="174">
                  <c:v>5.6316317022151882E-2</c:v>
                </c:pt>
                <c:pt idx="175">
                  <c:v>6.383476477874675E-2</c:v>
                </c:pt>
                <c:pt idx="176">
                  <c:v>7.1356822710481188E-2</c:v>
                </c:pt>
                <c:pt idx="177">
                  <c:v>7.8882920333545714E-2</c:v>
                </c:pt>
                <c:pt idx="178">
                  <c:v>8.6413488772169991E-2</c:v>
                </c:pt>
                <c:pt idx="179">
                  <c:v>9.3948960933968692E-2</c:v>
                </c:pt>
                <c:pt idx="180">
                  <c:v>0.10148977168714117</c:v>
                </c:pt>
                <c:pt idx="181">
                  <c:v>0.10903635803971848</c:v>
                </c:pt>
                <c:pt idx="182">
                  <c:v>0.11658915932104744</c:v>
                </c:pt>
                <c:pt idx="183">
                  <c:v>0.12414861736571614</c:v>
                </c:pt>
                <c:pt idx="184">
                  <c:v>0.13171517670012142</c:v>
                </c:pt>
                <c:pt idx="185">
                  <c:v>0.13928928473189309</c:v>
                </c:pt>
                <c:pt idx="186">
                  <c:v>0.14687139194238516</c:v>
                </c:pt>
                <c:pt idx="187">
                  <c:v>0.15446195208245808</c:v>
                </c:pt>
                <c:pt idx="188">
                  <c:v>0.16206142237178378</c:v>
                </c:pt>
                <c:pt idx="189">
                  <c:v>0.16967026370190358</c:v>
                </c:pt>
                <c:pt idx="190">
                  <c:v>0.17728894084328786</c:v>
                </c:pt>
                <c:pt idx="191">
                  <c:v>0.18491792265664567</c:v>
                </c:pt>
                <c:pt idx="192">
                  <c:v>0.1925576823087507</c:v>
                </c:pt>
                <c:pt idx="193">
                  <c:v>0.2002086974930487</c:v>
                </c:pt>
                <c:pt idx="194">
                  <c:v>0.20787145065533047</c:v>
                </c:pt>
                <c:pt idx="195">
                  <c:v>0.21554642922476452</c:v>
                </c:pt>
                <c:pt idx="196">
                  <c:v>0.22323412585058935</c:v>
                </c:pt>
                <c:pt idx="197">
                  <c:v>0.23093503864478473</c:v>
                </c:pt>
                <c:pt idx="198">
                  <c:v>0.23864967143105043</c:v>
                </c:pt>
                <c:pt idx="199">
                  <c:v>0.24637853400043935</c:v>
                </c:pt>
                <c:pt idx="200">
                  <c:v>0.25412214237400033</c:v>
                </c:pt>
                <c:pt idx="201">
                  <c:v>0.26188101907280908</c:v>
                </c:pt>
                <c:pt idx="202">
                  <c:v>0.26965569339578122</c:v>
                </c:pt>
                <c:pt idx="203">
                  <c:v>0.27744670170567481</c:v>
                </c:pt>
                <c:pt idx="204">
                  <c:v>0.28525458772371748</c:v>
                </c:pt>
                <c:pt idx="205">
                  <c:v>0.29307990283330632</c:v>
                </c:pt>
                <c:pt idx="206">
                  <c:v>0.30092320639325904</c:v>
                </c:pt>
                <c:pt idx="207">
                  <c:v>0.30878506606110889</c:v>
                </c:pt>
                <c:pt idx="208">
                  <c:v>0.31666605812696957</c:v>
                </c:pt>
                <c:pt idx="209">
                  <c:v>0.32456676785852062</c:v>
                </c:pt>
                <c:pt idx="210">
                  <c:v>0.33248778985768929</c:v>
                </c:pt>
                <c:pt idx="211">
                  <c:v>0.34042972842963826</c:v>
                </c:pt>
                <c:pt idx="212">
                  <c:v>0.34839319796470553</c:v>
                </c:pt>
                <c:pt idx="213">
                  <c:v>0.35637882333396553</c:v>
                </c:pt>
                <c:pt idx="214">
                  <c:v>0.36438724029913222</c:v>
                </c:pt>
                <c:pt idx="215">
                  <c:v>0.37241909593755118</c:v>
                </c:pt>
                <c:pt idx="216">
                  <c:v>0.38047504908308427</c:v>
                </c:pt>
                <c:pt idx="217">
                  <c:v>0.38855577078371978</c:v>
                </c:pt>
                <c:pt idx="218">
                  <c:v>0.39666194477680139</c:v>
                </c:pt>
                <c:pt idx="219">
                  <c:v>0.40479426798281953</c:v>
                </c:pt>
                <c:pt idx="220">
                  <c:v>0.41295345101875602</c:v>
                </c:pt>
                <c:pt idx="221">
                  <c:v>0.42114021873204227</c:v>
                </c:pt>
                <c:pt idx="222">
                  <c:v>0.42935531075624817</c:v>
                </c:pt>
                <c:pt idx="223">
                  <c:v>0.43759948208969218</c:v>
                </c:pt>
                <c:pt idx="224">
                  <c:v>0.44587350369822759</c:v>
                </c:pt>
                <c:pt idx="225">
                  <c:v>0.45417816314354847</c:v>
                </c:pt>
                <c:pt idx="226">
                  <c:v>0.46251426523843686</c:v>
                </c:pt>
                <c:pt idx="227">
                  <c:v>0.47088263273046266</c:v>
                </c:pt>
                <c:pt idx="228">
                  <c:v>0.47928410701574714</c:v>
                </c:pt>
                <c:pt idx="229">
                  <c:v>0.48771954888450458</c:v>
                </c:pt>
                <c:pt idx="230">
                  <c:v>0.49618983930018895</c:v>
                </c:pt>
                <c:pt idx="231">
                  <c:v>0.50469588021419121</c:v>
                </c:pt>
                <c:pt idx="232">
                  <c:v>0.51323859541816597</c:v>
                </c:pt>
                <c:pt idx="233">
                  <c:v>0.52181893143620639</c:v>
                </c:pt>
                <c:pt idx="234">
                  <c:v>0.5304378584592353</c:v>
                </c:pt>
                <c:pt idx="235">
                  <c:v>0.53909637132414479</c:v>
                </c:pt>
                <c:pt idx="236">
                  <c:v>0.54779549054039633</c:v>
                </c:pt>
                <c:pt idx="237">
                  <c:v>0.55653626336698192</c:v>
                </c:pt>
                <c:pt idx="238">
                  <c:v>0.56531976494285285</c:v>
                </c:pt>
                <c:pt idx="239">
                  <c:v>0.57414709947414488</c:v>
                </c:pt>
                <c:pt idx="240">
                  <c:v>0.58301940148178311</c:v>
                </c:pt>
                <c:pt idx="241">
                  <c:v>0.59193783711329606</c:v>
                </c:pt>
                <c:pt idx="242">
                  <c:v>0.60090360552296385</c:v>
                </c:pt>
                <c:pt idx="243">
                  <c:v>0.60991794032473934</c:v>
                </c:pt>
                <c:pt idx="244">
                  <c:v>0.61898211112271218</c:v>
                </c:pt>
                <c:pt idx="245">
                  <c:v>0.62809742512425437</c:v>
                </c:pt>
                <c:pt idx="246">
                  <c:v>0.63726522884138936</c:v>
                </c:pt>
                <c:pt idx="247">
                  <c:v>0.64648690988636703</c:v>
                </c:pt>
                <c:pt idx="248">
                  <c:v>0.65576389886789466</c:v>
                </c:pt>
                <c:pt idx="249">
                  <c:v>0.66509767139500031</c:v>
                </c:pt>
                <c:pt idx="250">
                  <c:v>0.67448975019608193</c:v>
                </c:pt>
                <c:pt idx="251">
                  <c:v>0.68394170736130844</c:v>
                </c:pt>
                <c:pt idx="252">
                  <c:v>0.69345516671723029</c:v>
                </c:pt>
                <c:pt idx="253">
                  <c:v>0.70303180634320528</c:v>
                </c:pt>
                <c:pt idx="254">
                  <c:v>0.71267336124007763</c:v>
                </c:pt>
                <c:pt idx="255">
                  <c:v>0.72238162616243962</c:v>
                </c:pt>
                <c:pt idx="256">
                  <c:v>0.73215845862682782</c:v>
                </c:pt>
                <c:pt idx="257">
                  <c:v>0.74200578210927537</c:v>
                </c:pt>
                <c:pt idx="258">
                  <c:v>0.75192558944689847</c:v>
                </c:pt>
                <c:pt idx="259">
                  <c:v>0.76191994645949479</c:v>
                </c:pt>
                <c:pt idx="260">
                  <c:v>0.77199099580864483</c:v>
                </c:pt>
                <c:pt idx="261">
                  <c:v>0.78214096111345432</c:v>
                </c:pt>
                <c:pt idx="262">
                  <c:v>0.79237215134388339</c:v>
                </c:pt>
                <c:pt idx="263">
                  <c:v>0.80268696551466001</c:v>
                </c:pt>
                <c:pt idx="264">
                  <c:v>0.81308789770500423</c:v>
                </c:pt>
                <c:pt idx="265">
                  <c:v>0.82357754243195536</c:v>
                </c:pt>
                <c:pt idx="266">
                  <c:v>0.83415860040782996</c:v>
                </c:pt>
                <c:pt idx="267">
                  <c:v>0.84483388471554344</c:v>
                </c:pt>
                <c:pt idx="268">
                  <c:v>0.85560632743901077</c:v>
                </c:pt>
                <c:pt idx="269">
                  <c:v>0.86647898678975666</c:v>
                </c:pt>
                <c:pt idx="270">
                  <c:v>0.87745505477534158</c:v>
                </c:pt>
                <c:pt idx="271">
                  <c:v>0.88853786546013558</c:v>
                </c:pt>
                <c:pt idx="272">
                  <c:v>0.89973090387461541</c:v>
                </c:pt>
                <c:pt idx="273">
                  <c:v>0.91103781563565889</c:v>
                </c:pt>
                <c:pt idx="274">
                  <c:v>0.92246241734752521</c:v>
                </c:pt>
                <c:pt idx="275">
                  <c:v>0.93400870786126533</c:v>
                </c:pt>
                <c:pt idx="276">
                  <c:v>0.94568088047960441</c:v>
                </c:pt>
                <c:pt idx="277">
                  <c:v>0.95748333620476933</c:v>
                </c:pt>
                <c:pt idx="278">
                  <c:v>0.96942069813877918</c:v>
                </c:pt>
                <c:pt idx="279">
                  <c:v>0.98149782715935407</c:v>
                </c:pt>
                <c:pt idx="280">
                  <c:v>0.99371983901035299</c:v>
                </c:pt>
                <c:pt idx="281">
                  <c:v>1.0060921229636037</c:v>
                </c:pt>
                <c:pt idx="282">
                  <c:v>1.0186203622298404</c:v>
                </c:pt>
                <c:pt idx="283">
                  <c:v>1.031310556320387</c:v>
                </c:pt>
                <c:pt idx="284">
                  <c:v>1.0441690455889392</c:v>
                </c:pt>
                <c:pt idx="285">
                  <c:v>1.0572025382151402</c:v>
                </c:pt>
                <c:pt idx="286">
                  <c:v>1.0704181399289854</c:v>
                </c:pt>
                <c:pt idx="287">
                  <c:v>1.0838233868190816</c:v>
                </c:pt>
                <c:pt idx="288">
                  <c:v>1.0974262816189171</c:v>
                </c:pt>
                <c:pt idx="289">
                  <c:v>1.1112353339257341</c:v>
                </c:pt>
                <c:pt idx="290">
                  <c:v>1.1252596048776411</c:v>
                </c:pt>
                <c:pt idx="291">
                  <c:v>1.1395087568987623</c:v>
                </c:pt>
                <c:pt idx="292">
                  <c:v>1.1539931092221811</c:v>
                </c:pt>
                <c:pt idx="293">
                  <c:v>1.1687237000195949</c:v>
                </c:pt>
                <c:pt idx="294">
                  <c:v>1.1837123561092822</c:v>
                </c:pt>
                <c:pt idx="295">
                  <c:v>1.1989717713854906</c:v>
                </c:pt>
                <c:pt idx="296">
                  <c:v>1.2145155953195008</c:v>
                </c:pt>
                <c:pt idx="297">
                  <c:v>1.2303585331338815</c:v>
                </c:pt>
                <c:pt idx="298">
                  <c:v>1.2465164595577936</c:v>
                </c:pt>
                <c:pt idx="299">
                  <c:v>1.263006548446578</c:v>
                </c:pt>
                <c:pt idx="300">
                  <c:v>1.2798474210113524</c:v>
                </c:pt>
                <c:pt idx="301">
                  <c:v>1.29705931597736</c:v>
                </c:pt>
                <c:pt idx="302">
                  <c:v>1.3146642857041282</c:v>
                </c:pt>
                <c:pt idx="303">
                  <c:v>1.3326864231966631</c:v>
                </c:pt>
                <c:pt idx="304">
                  <c:v>1.3511521260686545</c:v>
                </c:pt>
                <c:pt idx="305">
                  <c:v>1.3700904049585245</c:v>
                </c:pt>
                <c:pt idx="306">
                  <c:v>1.3895332457446967</c:v>
                </c:pt>
                <c:pt idx="307">
                  <c:v>1.4095160372914761</c:v>
                </c:pt>
                <c:pt idx="308">
                  <c:v>1.4300780795660561</c:v>
                </c:pt>
                <c:pt idx="309">
                  <c:v>1.4512631910577394</c:v>
                </c:pt>
                <c:pt idx="310">
                  <c:v>1.4731204398666056</c:v>
                </c:pt>
                <c:pt idx="311">
                  <c:v>1.495705030131018</c:v>
                </c:pt>
                <c:pt idx="312">
                  <c:v>1.5190793853858877</c:v>
                </c:pt>
                <c:pt idx="313">
                  <c:v>1.5433144840974669</c:v>
                </c:pt>
                <c:pt idx="314">
                  <c:v>1.5684915216655266</c:v>
                </c:pt>
                <c:pt idx="315">
                  <c:v>1.594704000146127</c:v>
                </c:pt>
                <c:pt idx="316">
                  <c:v>1.6220603857434295</c:v>
                </c:pt>
                <c:pt idx="317">
                  <c:v>1.6506875309450821</c:v>
                </c:pt>
                <c:pt idx="318">
                  <c:v>1.6807351430691415</c:v>
                </c:pt>
                <c:pt idx="319">
                  <c:v>1.7123817106205175</c:v>
                </c:pt>
                <c:pt idx="320">
                  <c:v>1.7458425016967576</c:v>
                </c:pt>
                <c:pt idx="321">
                  <c:v>1.7813805749396296</c:v>
                </c:pt>
                <c:pt idx="322">
                  <c:v>1.8193222849227844</c:v>
                </c:pt>
                <c:pt idx="323">
                  <c:v>1.8600796949211214</c:v>
                </c:pt>
                <c:pt idx="324">
                  <c:v>1.9041839786906027</c:v>
                </c:pt>
                <c:pt idx="325">
                  <c:v>1.952337031784376</c:v>
                </c:pt>
                <c:pt idx="326">
                  <c:v>2.0054947668615295</c:v>
                </c:pt>
                <c:pt idx="327">
                  <c:v>2.0650089265293894</c:v>
                </c:pt>
                <c:pt idx="328">
                  <c:v>2.1328853582464888</c:v>
                </c:pt>
                <c:pt idx="329">
                  <c:v>2.2122976151794509</c:v>
                </c:pt>
                <c:pt idx="330">
                  <c:v>2.3087387291928314</c:v>
                </c:pt>
                <c:pt idx="331">
                  <c:v>2.4331025614804052</c:v>
                </c:pt>
                <c:pt idx="332">
                  <c:v>2.6127371245687199</c:v>
                </c:pt>
                <c:pt idx="333">
                  <c:v>2.9683520501763923</c:v>
                </c:pt>
              </c:numCache>
            </c:numRef>
          </c:xVal>
          <c:yVal>
            <c:numRef>
              <c:f>PlotsOrig!$G$15:$G$32000</c:f>
              <c:numCache>
                <c:formatCode>General</c:formatCode>
                <c:ptCount val="31986"/>
                <c:pt idx="0">
                  <c:v>26.936631853073933</c:v>
                </c:pt>
                <c:pt idx="1">
                  <c:v>351.531361614042</c:v>
                </c:pt>
                <c:pt idx="2">
                  <c:v>737.03299933109759</c:v>
                </c:pt>
                <c:pt idx="3">
                  <c:v>982.90418048528011</c:v>
                </c:pt>
                <c:pt idx="4">
                  <c:v>1010.0858383876759</c:v>
                </c:pt>
                <c:pt idx="5">
                  <c:v>1082.1337346729076</c:v>
                </c:pt>
                <c:pt idx="6">
                  <c:v>1132.4021668570972</c:v>
                </c:pt>
                <c:pt idx="7">
                  <c:v>1635.9014619689976</c:v>
                </c:pt>
                <c:pt idx="8">
                  <c:v>1874.6718877027536</c:v>
                </c:pt>
                <c:pt idx="9">
                  <c:v>2080.6352853261496</c:v>
                </c:pt>
                <c:pt idx="10">
                  <c:v>2097.2731598846649</c:v>
                </c:pt>
                <c:pt idx="11">
                  <c:v>2467.5154171576987</c:v>
                </c:pt>
                <c:pt idx="12">
                  <c:v>2714.8914580200926</c:v>
                </c:pt>
                <c:pt idx="13">
                  <c:v>3965.1258341913399</c:v>
                </c:pt>
                <c:pt idx="14">
                  <c:v>4078.1134260816643</c:v>
                </c:pt>
                <c:pt idx="15">
                  <c:v>5520.1061630367803</c:v>
                </c:pt>
                <c:pt idx="16">
                  <c:v>5809.1951672746463</c:v>
                </c:pt>
                <c:pt idx="17">
                  <c:v>5901.2186330393943</c:v>
                </c:pt>
                <c:pt idx="18">
                  <c:v>7077.9750144706422</c:v>
                </c:pt>
                <c:pt idx="19">
                  <c:v>7235.373096413301</c:v>
                </c:pt>
                <c:pt idx="20">
                  <c:v>7239.4062159258665</c:v>
                </c:pt>
                <c:pt idx="21">
                  <c:v>8071.2898952865735</c:v>
                </c:pt>
                <c:pt idx="22">
                  <c:v>8317.9284598885588</c:v>
                </c:pt>
                <c:pt idx="23">
                  <c:v>8557.6867052905</c:v>
                </c:pt>
                <c:pt idx="24">
                  <c:v>8750.7774578797726</c:v>
                </c:pt>
                <c:pt idx="25">
                  <c:v>8921.0419533928471</c:v>
                </c:pt>
                <c:pt idx="26">
                  <c:v>9198.3554896484166</c:v>
                </c:pt>
                <c:pt idx="27">
                  <c:v>9453.4289428183038</c:v>
                </c:pt>
                <c:pt idx="28">
                  <c:v>10027.401968164029</c:v>
                </c:pt>
                <c:pt idx="29">
                  <c:v>11143.08303008708</c:v>
                </c:pt>
                <c:pt idx="30">
                  <c:v>11224.11817734278</c:v>
                </c:pt>
                <c:pt idx="31">
                  <c:v>11278.830365535789</c:v>
                </c:pt>
                <c:pt idx="32">
                  <c:v>11408.501202817657</c:v>
                </c:pt>
                <c:pt idx="33">
                  <c:v>11643.792765798891</c:v>
                </c:pt>
                <c:pt idx="34">
                  <c:v>11731.426017485255</c:v>
                </c:pt>
                <c:pt idx="35">
                  <c:v>11824.818918979565</c:v>
                </c:pt>
                <c:pt idx="36">
                  <c:v>11934.385712039577</c:v>
                </c:pt>
                <c:pt idx="37">
                  <c:v>11982.405636026271</c:v>
                </c:pt>
                <c:pt idx="38">
                  <c:v>12233.228415312598</c:v>
                </c:pt>
                <c:pt idx="39">
                  <c:v>12399.397084495604</c:v>
                </c:pt>
                <c:pt idx="40">
                  <c:v>12463.184667372014</c:v>
                </c:pt>
                <c:pt idx="41">
                  <c:v>12829.356768900499</c:v>
                </c:pt>
                <c:pt idx="42">
                  <c:v>12959.14765265676</c:v>
                </c:pt>
                <c:pt idx="43">
                  <c:v>13839.064272634962</c:v>
                </c:pt>
                <c:pt idx="44">
                  <c:v>13967.435583852006</c:v>
                </c:pt>
                <c:pt idx="45">
                  <c:v>14072.966578824815</c:v>
                </c:pt>
                <c:pt idx="46">
                  <c:v>14167.417537201696</c:v>
                </c:pt>
                <c:pt idx="47">
                  <c:v>14868.13259903399</c:v>
                </c:pt>
                <c:pt idx="48">
                  <c:v>15042.106405692104</c:v>
                </c:pt>
                <c:pt idx="49">
                  <c:v>15218.614177362444</c:v>
                </c:pt>
                <c:pt idx="50">
                  <c:v>15259.75701010523</c:v>
                </c:pt>
                <c:pt idx="51">
                  <c:v>15664.077094788216</c:v>
                </c:pt>
                <c:pt idx="52">
                  <c:v>15686.178836098237</c:v>
                </c:pt>
                <c:pt idx="53">
                  <c:v>15845.524331137836</c:v>
                </c:pt>
                <c:pt idx="54">
                  <c:v>15875.474935298602</c:v>
                </c:pt>
                <c:pt idx="55">
                  <c:v>16296.020231820698</c:v>
                </c:pt>
                <c:pt idx="56">
                  <c:v>16564.600755056672</c:v>
                </c:pt>
                <c:pt idx="57">
                  <c:v>16974.774527981735</c:v>
                </c:pt>
                <c:pt idx="58">
                  <c:v>16997.654962968085</c:v>
                </c:pt>
                <c:pt idx="59">
                  <c:v>17125.881991083639</c:v>
                </c:pt>
                <c:pt idx="60">
                  <c:v>17350.923833909732</c:v>
                </c:pt>
                <c:pt idx="61">
                  <c:v>18131.984650112794</c:v>
                </c:pt>
                <c:pt idx="62">
                  <c:v>18525.088184192013</c:v>
                </c:pt>
                <c:pt idx="63">
                  <c:v>18714.716511698105</c:v>
                </c:pt>
                <c:pt idx="64">
                  <c:v>18922.762852582811</c:v>
                </c:pt>
                <c:pt idx="65">
                  <c:v>18961.352642225193</c:v>
                </c:pt>
                <c:pt idx="66">
                  <c:v>19001.880320672597</c:v>
                </c:pt>
                <c:pt idx="67">
                  <c:v>19021.639737515394</c:v>
                </c:pt>
                <c:pt idx="68">
                  <c:v>19196.512875058404</c:v>
                </c:pt>
                <c:pt idx="69">
                  <c:v>20035.002712651956</c:v>
                </c:pt>
                <c:pt idx="70">
                  <c:v>20055.834826091086</c:v>
                </c:pt>
                <c:pt idx="71">
                  <c:v>20277.392885337351</c:v>
                </c:pt>
                <c:pt idx="72">
                  <c:v>20476.685106570585</c:v>
                </c:pt>
                <c:pt idx="73">
                  <c:v>20816.286930093196</c:v>
                </c:pt>
                <c:pt idx="74">
                  <c:v>20832.250073298157</c:v>
                </c:pt>
                <c:pt idx="75">
                  <c:v>20882.883323344679</c:v>
                </c:pt>
                <c:pt idx="76">
                  <c:v>20900.246564755806</c:v>
                </c:pt>
                <c:pt idx="77">
                  <c:v>21108.286636442506</c:v>
                </c:pt>
                <c:pt idx="78">
                  <c:v>22050.937651159948</c:v>
                </c:pt>
                <c:pt idx="79">
                  <c:v>22487.095708657853</c:v>
                </c:pt>
                <c:pt idx="80">
                  <c:v>22534.67090689902</c:v>
                </c:pt>
                <c:pt idx="81">
                  <c:v>22542.162386058113</c:v>
                </c:pt>
                <c:pt idx="82">
                  <c:v>22784.760729341302</c:v>
                </c:pt>
                <c:pt idx="83">
                  <c:v>23387.824498117243</c:v>
                </c:pt>
                <c:pt idx="84">
                  <c:v>23429.849473493399</c:v>
                </c:pt>
                <c:pt idx="85">
                  <c:v>23474.241173155671</c:v>
                </c:pt>
                <c:pt idx="86">
                  <c:v>23599.410896027744</c:v>
                </c:pt>
                <c:pt idx="87">
                  <c:v>24093.559490261829</c:v>
                </c:pt>
                <c:pt idx="88">
                  <c:v>24333.71568118142</c:v>
                </c:pt>
                <c:pt idx="89">
                  <c:v>24773.177831517765</c:v>
                </c:pt>
                <c:pt idx="90">
                  <c:v>24780.283802323669</c:v>
                </c:pt>
                <c:pt idx="91">
                  <c:v>24782.425357187753</c:v>
                </c:pt>
                <c:pt idx="92">
                  <c:v>24919.198824435589</c:v>
                </c:pt>
                <c:pt idx="93">
                  <c:v>25067.736966056807</c:v>
                </c:pt>
                <c:pt idx="94">
                  <c:v>26065.69588576127</c:v>
                </c:pt>
                <c:pt idx="95">
                  <c:v>26091.627720871526</c:v>
                </c:pt>
                <c:pt idx="96">
                  <c:v>26301.882165680414</c:v>
                </c:pt>
                <c:pt idx="97">
                  <c:v>26796.641353025916</c:v>
                </c:pt>
                <c:pt idx="98">
                  <c:v>26970.585285687681</c:v>
                </c:pt>
                <c:pt idx="99">
                  <c:v>27168.78170760176</c:v>
                </c:pt>
                <c:pt idx="100">
                  <c:v>27386.908683289825</c:v>
                </c:pt>
                <c:pt idx="101">
                  <c:v>27739.053871455937</c:v>
                </c:pt>
                <c:pt idx="102">
                  <c:v>27942.754707391126</c:v>
                </c:pt>
                <c:pt idx="103">
                  <c:v>28680.145595316921</c:v>
                </c:pt>
                <c:pt idx="104">
                  <c:v>29522.923540865719</c:v>
                </c:pt>
                <c:pt idx="105">
                  <c:v>30336.306927276255</c:v>
                </c:pt>
                <c:pt idx="106">
                  <c:v>30421.047390619609</c:v>
                </c:pt>
                <c:pt idx="107">
                  <c:v>30604.437451049434</c:v>
                </c:pt>
                <c:pt idx="108">
                  <c:v>30653.542615144001</c:v>
                </c:pt>
                <c:pt idx="109">
                  <c:v>31064.163349960687</c:v>
                </c:pt>
                <c:pt idx="110">
                  <c:v>31183.343651931173</c:v>
                </c:pt>
                <c:pt idx="111">
                  <c:v>31362.425520053617</c:v>
                </c:pt>
                <c:pt idx="112">
                  <c:v>31983.521200581494</c:v>
                </c:pt>
                <c:pt idx="113">
                  <c:v>32272.488281055212</c:v>
                </c:pt>
                <c:pt idx="114">
                  <c:v>32441.329383742886</c:v>
                </c:pt>
                <c:pt idx="115">
                  <c:v>32461.305303283989</c:v>
                </c:pt>
                <c:pt idx="116">
                  <c:v>32609.599524134199</c:v>
                </c:pt>
                <c:pt idx="117">
                  <c:v>32831.879410552086</c:v>
                </c:pt>
                <c:pt idx="118">
                  <c:v>33109.655490866331</c:v>
                </c:pt>
                <c:pt idx="119">
                  <c:v>33536.294475198949</c:v>
                </c:pt>
                <c:pt idx="120">
                  <c:v>33916.170765627568</c:v>
                </c:pt>
                <c:pt idx="121">
                  <c:v>34298.205005309603</c:v>
                </c:pt>
                <c:pt idx="122">
                  <c:v>34629.413703655475</c:v>
                </c:pt>
                <c:pt idx="123">
                  <c:v>34759.651115190114</c:v>
                </c:pt>
                <c:pt idx="124">
                  <c:v>35001.245304107368</c:v>
                </c:pt>
                <c:pt idx="125">
                  <c:v>35289.248891634132</c:v>
                </c:pt>
                <c:pt idx="126">
                  <c:v>35294.040198803683</c:v>
                </c:pt>
                <c:pt idx="127">
                  <c:v>35935.180244996765</c:v>
                </c:pt>
                <c:pt idx="128">
                  <c:v>36065.735493975488</c:v>
                </c:pt>
                <c:pt idx="129">
                  <c:v>36179.607804539337</c:v>
                </c:pt>
                <c:pt idx="130">
                  <c:v>36268.667950387819</c:v>
                </c:pt>
                <c:pt idx="131">
                  <c:v>36522.907549208037</c:v>
                </c:pt>
                <c:pt idx="132">
                  <c:v>36529.530410447354</c:v>
                </c:pt>
                <c:pt idx="133">
                  <c:v>37160.790091042953</c:v>
                </c:pt>
                <c:pt idx="134">
                  <c:v>37499.018138058025</c:v>
                </c:pt>
                <c:pt idx="135">
                  <c:v>37540.765540512926</c:v>
                </c:pt>
                <c:pt idx="136">
                  <c:v>38721.036144897851</c:v>
                </c:pt>
                <c:pt idx="137">
                  <c:v>38900.158160298699</c:v>
                </c:pt>
                <c:pt idx="138">
                  <c:v>39163.233250667239</c:v>
                </c:pt>
                <c:pt idx="139">
                  <c:v>39805.045014011783</c:v>
                </c:pt>
                <c:pt idx="140">
                  <c:v>40320.369770437326</c:v>
                </c:pt>
                <c:pt idx="141">
                  <c:v>40676.778239171545</c:v>
                </c:pt>
                <c:pt idx="142">
                  <c:v>40680.776979990493</c:v>
                </c:pt>
                <c:pt idx="143">
                  <c:v>40692.141167091882</c:v>
                </c:pt>
                <c:pt idx="144">
                  <c:v>40875.07383704347</c:v>
                </c:pt>
                <c:pt idx="145">
                  <c:v>41040.502405030784</c:v>
                </c:pt>
                <c:pt idx="146">
                  <c:v>41522.961303526972</c:v>
                </c:pt>
                <c:pt idx="147">
                  <c:v>42127.293526241498</c:v>
                </c:pt>
                <c:pt idx="148">
                  <c:v>42144.948704738883</c:v>
                </c:pt>
                <c:pt idx="149">
                  <c:v>42356.315195302639</c:v>
                </c:pt>
                <c:pt idx="150">
                  <c:v>42357.589302780681</c:v>
                </c:pt>
                <c:pt idx="151">
                  <c:v>43079.421709638504</c:v>
                </c:pt>
                <c:pt idx="152">
                  <c:v>43171.869451398597</c:v>
                </c:pt>
                <c:pt idx="153">
                  <c:v>43285.564703734148</c:v>
                </c:pt>
                <c:pt idx="154">
                  <c:v>43345.282920237689</c:v>
                </c:pt>
                <c:pt idx="155">
                  <c:v>43530.423281503128</c:v>
                </c:pt>
                <c:pt idx="156">
                  <c:v>43680.821228725683</c:v>
                </c:pt>
                <c:pt idx="157">
                  <c:v>43696.697906040819</c:v>
                </c:pt>
                <c:pt idx="158">
                  <c:v>43872.979498127293</c:v>
                </c:pt>
                <c:pt idx="159">
                  <c:v>44147.523383627711</c:v>
                </c:pt>
                <c:pt idx="160">
                  <c:v>44339.047017018253</c:v>
                </c:pt>
                <c:pt idx="161">
                  <c:v>44406.371250657729</c:v>
                </c:pt>
                <c:pt idx="162">
                  <c:v>44581.810198253188</c:v>
                </c:pt>
                <c:pt idx="163">
                  <c:v>45648.69699410435</c:v>
                </c:pt>
                <c:pt idx="164">
                  <c:v>46335.164705332456</c:v>
                </c:pt>
                <c:pt idx="165">
                  <c:v>47024.42967142944</c:v>
                </c:pt>
                <c:pt idx="166">
                  <c:v>47550.10055409027</c:v>
                </c:pt>
                <c:pt idx="167">
                  <c:v>47578.076867776508</c:v>
                </c:pt>
                <c:pt idx="168">
                  <c:v>48140.978462301908</c:v>
                </c:pt>
                <c:pt idx="169">
                  <c:v>48464.943774790372</c:v>
                </c:pt>
                <c:pt idx="170">
                  <c:v>48787.744440552044</c:v>
                </c:pt>
                <c:pt idx="171">
                  <c:v>48993.829062046425</c:v>
                </c:pt>
                <c:pt idx="172">
                  <c:v>49329.072061358282</c:v>
                </c:pt>
                <c:pt idx="173">
                  <c:v>49602.368297736357</c:v>
                </c:pt>
                <c:pt idx="174">
                  <c:v>49841.709159274425</c:v>
                </c:pt>
                <c:pt idx="175">
                  <c:v>50306.925376911844</c:v>
                </c:pt>
                <c:pt idx="176">
                  <c:v>50387.713393199287</c:v>
                </c:pt>
                <c:pt idx="177">
                  <c:v>50709.924394190792</c:v>
                </c:pt>
                <c:pt idx="178">
                  <c:v>50978.907001053398</c:v>
                </c:pt>
                <c:pt idx="179">
                  <c:v>51177.107256676813</c:v>
                </c:pt>
                <c:pt idx="180">
                  <c:v>51231.101781321442</c:v>
                </c:pt>
                <c:pt idx="181">
                  <c:v>51479.894140519689</c:v>
                </c:pt>
                <c:pt idx="182">
                  <c:v>51631.40529443643</c:v>
                </c:pt>
                <c:pt idx="183">
                  <c:v>51673.016986577197</c:v>
                </c:pt>
                <c:pt idx="184">
                  <c:v>51743.59495526144</c:v>
                </c:pt>
                <c:pt idx="185">
                  <c:v>51994.907385440325</c:v>
                </c:pt>
                <c:pt idx="186">
                  <c:v>53194.470418510828</c:v>
                </c:pt>
                <c:pt idx="187">
                  <c:v>53246.159831842706</c:v>
                </c:pt>
                <c:pt idx="188">
                  <c:v>53454.723229962416</c:v>
                </c:pt>
                <c:pt idx="189">
                  <c:v>53665.042561598209</c:v>
                </c:pt>
                <c:pt idx="190">
                  <c:v>53758.320295082143</c:v>
                </c:pt>
                <c:pt idx="191">
                  <c:v>53820.888220555054</c:v>
                </c:pt>
                <c:pt idx="192">
                  <c:v>54037.010348897566</c:v>
                </c:pt>
                <c:pt idx="193">
                  <c:v>54218.524987156743</c:v>
                </c:pt>
                <c:pt idx="194">
                  <c:v>55135.983718013347</c:v>
                </c:pt>
                <c:pt idx="195">
                  <c:v>58935.893918452355</c:v>
                </c:pt>
                <c:pt idx="196">
                  <c:v>59195.975866783672</c:v>
                </c:pt>
                <c:pt idx="197">
                  <c:v>60279.324919891791</c:v>
                </c:pt>
                <c:pt idx="198">
                  <c:v>61654.99384992243</c:v>
                </c:pt>
                <c:pt idx="199">
                  <c:v>62066.894001481436</c:v>
                </c:pt>
                <c:pt idx="200">
                  <c:v>62953.923010171275</c:v>
                </c:pt>
                <c:pt idx="201">
                  <c:v>63032.975058268756</c:v>
                </c:pt>
                <c:pt idx="202">
                  <c:v>63703.7387888757</c:v>
                </c:pt>
                <c:pt idx="203">
                  <c:v>63926.567854357098</c:v>
                </c:pt>
                <c:pt idx="204">
                  <c:v>64009.871383097779</c:v>
                </c:pt>
                <c:pt idx="205">
                  <c:v>64275.384684585311</c:v>
                </c:pt>
                <c:pt idx="206">
                  <c:v>64770.603914142426</c:v>
                </c:pt>
                <c:pt idx="207">
                  <c:v>65181.727137954411</c:v>
                </c:pt>
                <c:pt idx="208">
                  <c:v>65871.202249178881</c:v>
                </c:pt>
                <c:pt idx="209">
                  <c:v>66134.663851956124</c:v>
                </c:pt>
                <c:pt idx="210">
                  <c:v>66809.45053593893</c:v>
                </c:pt>
                <c:pt idx="211">
                  <c:v>66950.942156929246</c:v>
                </c:pt>
                <c:pt idx="212">
                  <c:v>67074.103152545009</c:v>
                </c:pt>
                <c:pt idx="213">
                  <c:v>67292.987554949301</c:v>
                </c:pt>
                <c:pt idx="214">
                  <c:v>68081.736245991124</c:v>
                </c:pt>
                <c:pt idx="215">
                  <c:v>69142.752416669275</c:v>
                </c:pt>
                <c:pt idx="216">
                  <c:v>69289.069289649284</c:v>
                </c:pt>
                <c:pt idx="217">
                  <c:v>69635.496596599187</c:v>
                </c:pt>
                <c:pt idx="218">
                  <c:v>70141.685393251726</c:v>
                </c:pt>
                <c:pt idx="219">
                  <c:v>70528.840579927215</c:v>
                </c:pt>
                <c:pt idx="220">
                  <c:v>71034.071795105789</c:v>
                </c:pt>
                <c:pt idx="221">
                  <c:v>74471.336419849365</c:v>
                </c:pt>
                <c:pt idx="222">
                  <c:v>74908.920019813711</c:v>
                </c:pt>
                <c:pt idx="223">
                  <c:v>75050.852018307138</c:v>
                </c:pt>
                <c:pt idx="224">
                  <c:v>75249.952362575874</c:v>
                </c:pt>
                <c:pt idx="225">
                  <c:v>75519.325845111161</c:v>
                </c:pt>
                <c:pt idx="226">
                  <c:v>76377.769807739576</c:v>
                </c:pt>
                <c:pt idx="227">
                  <c:v>76732.361379133421</c:v>
                </c:pt>
                <c:pt idx="228">
                  <c:v>77779.396962395636</c:v>
                </c:pt>
                <c:pt idx="229">
                  <c:v>77836.195918312689</c:v>
                </c:pt>
                <c:pt idx="230">
                  <c:v>77870.403239033476</c:v>
                </c:pt>
                <c:pt idx="231">
                  <c:v>78599.846371060645</c:v>
                </c:pt>
                <c:pt idx="232">
                  <c:v>79757.849740706515</c:v>
                </c:pt>
                <c:pt idx="233">
                  <c:v>80210.071022157834</c:v>
                </c:pt>
                <c:pt idx="234">
                  <c:v>83214.403702073279</c:v>
                </c:pt>
                <c:pt idx="235">
                  <c:v>83243.251896698814</c:v>
                </c:pt>
                <c:pt idx="236">
                  <c:v>84567.746666497391</c:v>
                </c:pt>
                <c:pt idx="237">
                  <c:v>84634.806830255737</c:v>
                </c:pt>
                <c:pt idx="238">
                  <c:v>85430.192806142542</c:v>
                </c:pt>
                <c:pt idx="239">
                  <c:v>85983.45411448137</c:v>
                </c:pt>
                <c:pt idx="240">
                  <c:v>87817.181280694538</c:v>
                </c:pt>
                <c:pt idx="241">
                  <c:v>87990.120756070479</c:v>
                </c:pt>
                <c:pt idx="242">
                  <c:v>88494.735737871262</c:v>
                </c:pt>
                <c:pt idx="243">
                  <c:v>89008.861997865402</c:v>
                </c:pt>
                <c:pt idx="244">
                  <c:v>90131.268938122259</c:v>
                </c:pt>
                <c:pt idx="245">
                  <c:v>90272.394455561589</c:v>
                </c:pt>
                <c:pt idx="246">
                  <c:v>91985.369305260203</c:v>
                </c:pt>
                <c:pt idx="247">
                  <c:v>92018.7244962642</c:v>
                </c:pt>
                <c:pt idx="248">
                  <c:v>92260.39647507215</c:v>
                </c:pt>
                <c:pt idx="249">
                  <c:v>92407.903943349374</c:v>
                </c:pt>
                <c:pt idx="250">
                  <c:v>93036.694247918975</c:v>
                </c:pt>
                <c:pt idx="251">
                  <c:v>93134.61133477831</c:v>
                </c:pt>
                <c:pt idx="252">
                  <c:v>93371.704981632938</c:v>
                </c:pt>
                <c:pt idx="253">
                  <c:v>93890.564656742121</c:v>
                </c:pt>
                <c:pt idx="254">
                  <c:v>93999.933873953138</c:v>
                </c:pt>
                <c:pt idx="255">
                  <c:v>94808.182895324484</c:v>
                </c:pt>
                <c:pt idx="256">
                  <c:v>96404.843215006011</c:v>
                </c:pt>
                <c:pt idx="257">
                  <c:v>96451.385492464833</c:v>
                </c:pt>
                <c:pt idx="258">
                  <c:v>96833.3900878641</c:v>
                </c:pt>
                <c:pt idx="259">
                  <c:v>98533.643740893676</c:v>
                </c:pt>
                <c:pt idx="260">
                  <c:v>98850.358452404296</c:v>
                </c:pt>
                <c:pt idx="261">
                  <c:v>100082.63395988106</c:v>
                </c:pt>
                <c:pt idx="262">
                  <c:v>100501.19669926012</c:v>
                </c:pt>
                <c:pt idx="263">
                  <c:v>101937.37601874597</c:v>
                </c:pt>
                <c:pt idx="264">
                  <c:v>102284.89871944222</c:v>
                </c:pt>
                <c:pt idx="265">
                  <c:v>102448.575297502</c:v>
                </c:pt>
                <c:pt idx="266">
                  <c:v>102582.71974752343</c:v>
                </c:pt>
                <c:pt idx="267">
                  <c:v>102611.05054323854</c:v>
                </c:pt>
                <c:pt idx="268">
                  <c:v>102787.59989173726</c:v>
                </c:pt>
                <c:pt idx="269">
                  <c:v>102963.71788328876</c:v>
                </c:pt>
                <c:pt idx="270">
                  <c:v>103059.58039370857</c:v>
                </c:pt>
                <c:pt idx="271">
                  <c:v>104751.01204594683</c:v>
                </c:pt>
                <c:pt idx="272">
                  <c:v>105815.43987061923</c:v>
                </c:pt>
                <c:pt idx="273">
                  <c:v>110074.95926330285</c:v>
                </c:pt>
                <c:pt idx="274">
                  <c:v>110694.43102402508</c:v>
                </c:pt>
                <c:pt idx="275">
                  <c:v>111858.83813607979</c:v>
                </c:pt>
                <c:pt idx="276">
                  <c:v>112408.51250557869</c:v>
                </c:pt>
                <c:pt idx="277">
                  <c:v>112805.98997763979</c:v>
                </c:pt>
                <c:pt idx="278">
                  <c:v>114990.31596359304</c:v>
                </c:pt>
                <c:pt idx="279">
                  <c:v>117198.38502614314</c:v>
                </c:pt>
                <c:pt idx="280">
                  <c:v>117848.32318926175</c:v>
                </c:pt>
                <c:pt idx="281">
                  <c:v>118508.48244458261</c:v>
                </c:pt>
                <c:pt idx="282">
                  <c:v>119430.99286180561</c:v>
                </c:pt>
                <c:pt idx="283">
                  <c:v>120441.51843325629</c:v>
                </c:pt>
                <c:pt idx="284">
                  <c:v>120826.02346932638</c:v>
                </c:pt>
                <c:pt idx="285">
                  <c:v>121679.10598752406</c:v>
                </c:pt>
                <c:pt idx="286">
                  <c:v>121826.38488444418</c:v>
                </c:pt>
                <c:pt idx="287">
                  <c:v>124744.2533613444</c:v>
                </c:pt>
                <c:pt idx="288">
                  <c:v>125473.79289161164</c:v>
                </c:pt>
                <c:pt idx="289">
                  <c:v>127221.71575809459</c:v>
                </c:pt>
                <c:pt idx="290">
                  <c:v>130246.34682660553</c:v>
                </c:pt>
                <c:pt idx="291">
                  <c:v>130452.26209890854</c:v>
                </c:pt>
                <c:pt idx="292">
                  <c:v>130702.6841019399</c:v>
                </c:pt>
                <c:pt idx="293">
                  <c:v>132300.78417375244</c:v>
                </c:pt>
                <c:pt idx="294">
                  <c:v>138116.38310615212</c:v>
                </c:pt>
                <c:pt idx="295">
                  <c:v>138422.19484694261</c:v>
                </c:pt>
                <c:pt idx="296">
                  <c:v>140353.81388146177</c:v>
                </c:pt>
                <c:pt idx="297">
                  <c:v>141122.3967924082</c:v>
                </c:pt>
                <c:pt idx="298">
                  <c:v>142217.76438327495</c:v>
                </c:pt>
                <c:pt idx="299">
                  <c:v>146167.38812431198</c:v>
                </c:pt>
                <c:pt idx="300">
                  <c:v>147782.87678222952</c:v>
                </c:pt>
                <c:pt idx="301">
                  <c:v>150947.16108636817</c:v>
                </c:pt>
                <c:pt idx="302">
                  <c:v>152492.09476981079</c:v>
                </c:pt>
                <c:pt idx="303">
                  <c:v>152641.4482637113</c:v>
                </c:pt>
                <c:pt idx="304">
                  <c:v>153166.05664704143</c:v>
                </c:pt>
                <c:pt idx="305">
                  <c:v>153202.92508489697</c:v>
                </c:pt>
                <c:pt idx="306">
                  <c:v>155995.33575065827</c:v>
                </c:pt>
                <c:pt idx="307">
                  <c:v>159401.71092301758</c:v>
                </c:pt>
                <c:pt idx="308">
                  <c:v>164987.56578973812</c:v>
                </c:pt>
                <c:pt idx="309">
                  <c:v>169257.97217243575</c:v>
                </c:pt>
                <c:pt idx="310">
                  <c:v>173001.37444759655</c:v>
                </c:pt>
                <c:pt idx="311">
                  <c:v>174524.26754219699</c:v>
                </c:pt>
                <c:pt idx="312">
                  <c:v>175727.9036700195</c:v>
                </c:pt>
                <c:pt idx="313">
                  <c:v>176586.75054099003</c:v>
                </c:pt>
                <c:pt idx="314">
                  <c:v>178192.71986646517</c:v>
                </c:pt>
                <c:pt idx="315">
                  <c:v>179659.29002734099</c:v>
                </c:pt>
                <c:pt idx="316">
                  <c:v>187974.20979159672</c:v>
                </c:pt>
                <c:pt idx="317">
                  <c:v>189571.52495002485</c:v>
                </c:pt>
                <c:pt idx="318">
                  <c:v>189721.32061658497</c:v>
                </c:pt>
                <c:pt idx="319">
                  <c:v>197367.52179038664</c:v>
                </c:pt>
                <c:pt idx="320">
                  <c:v>198151.80935209678</c:v>
                </c:pt>
                <c:pt idx="321">
                  <c:v>209704.95090428987</c:v>
                </c:pt>
                <c:pt idx="322">
                  <c:v>229089.48350824919</c:v>
                </c:pt>
                <c:pt idx="323">
                  <c:v>231256.50133549477</c:v>
                </c:pt>
                <c:pt idx="324">
                  <c:v>234264.06376158862</c:v>
                </c:pt>
                <c:pt idx="325">
                  <c:v>249577.09583974269</c:v>
                </c:pt>
                <c:pt idx="326">
                  <c:v>275947.92723041313</c:v>
                </c:pt>
                <c:pt idx="327">
                  <c:v>281631.14294574567</c:v>
                </c:pt>
                <c:pt idx="328">
                  <c:v>284449.38914210827</c:v>
                </c:pt>
                <c:pt idx="329">
                  <c:v>296606.97103501193</c:v>
                </c:pt>
                <c:pt idx="330">
                  <c:v>336252.85038832552</c:v>
                </c:pt>
                <c:pt idx="331">
                  <c:v>431979.74033125746</c:v>
                </c:pt>
                <c:pt idx="332">
                  <c:v>437412.46160063241</c:v>
                </c:pt>
                <c:pt idx="333">
                  <c:v>450967.68002408638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32064"/>
        <c:axId val="382233984"/>
      </c:scatterChart>
      <c:valAx>
        <c:axId val="3822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Normal Score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2233984"/>
        <c:crosses val="autoZero"/>
        <c:crossBetween val="midCat"/>
      </c:valAx>
      <c:valAx>
        <c:axId val="382233984"/>
        <c:scaling>
          <c:orientation val="minMax"/>
        </c:scaling>
        <c:delete val="0"/>
        <c:axPos val="l"/>
        <c:majorGridlines/>
        <c:title>
          <c:tx>
            <c:strRef>
              <c:f>PlotsOrig!$G$14</c:f>
              <c:strCache>
                <c:ptCount val="1"/>
                <c:pt idx="0">
                  <c:v>Ordered Household Income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223206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Empirical CDF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PlotsOrig!$G$14</c:f>
              <c:strCache>
                <c:ptCount val="1"/>
                <c:pt idx="0">
                  <c:v>Ordered Household Income</c:v>
                </c:pt>
              </c:strCache>
            </c:strRef>
          </c:tx>
          <c:xVal>
            <c:numRef>
              <c:f>PlotsOrig!$G$15:$G$32000</c:f>
              <c:numCache>
                <c:formatCode>General</c:formatCode>
                <c:ptCount val="31986"/>
                <c:pt idx="0">
                  <c:v>26.936631853073933</c:v>
                </c:pt>
                <c:pt idx="1">
                  <c:v>351.531361614042</c:v>
                </c:pt>
                <c:pt idx="2">
                  <c:v>737.03299933109759</c:v>
                </c:pt>
                <c:pt idx="3">
                  <c:v>982.90418048528011</c:v>
                </c:pt>
                <c:pt idx="4">
                  <c:v>1010.0858383876759</c:v>
                </c:pt>
                <c:pt idx="5">
                  <c:v>1082.1337346729076</c:v>
                </c:pt>
                <c:pt idx="6">
                  <c:v>1132.4021668570972</c:v>
                </c:pt>
                <c:pt idx="7">
                  <c:v>1635.9014619689976</c:v>
                </c:pt>
                <c:pt idx="8">
                  <c:v>1874.6718877027536</c:v>
                </c:pt>
                <c:pt idx="9">
                  <c:v>2080.6352853261496</c:v>
                </c:pt>
                <c:pt idx="10">
                  <c:v>2097.2731598846649</c:v>
                </c:pt>
                <c:pt idx="11">
                  <c:v>2467.5154171576987</c:v>
                </c:pt>
                <c:pt idx="12">
                  <c:v>2714.8914580200926</c:v>
                </c:pt>
                <c:pt idx="13">
                  <c:v>3965.1258341913399</c:v>
                </c:pt>
                <c:pt idx="14">
                  <c:v>4078.1134260816643</c:v>
                </c:pt>
                <c:pt idx="15">
                  <c:v>5520.1061630367803</c:v>
                </c:pt>
                <c:pt idx="16">
                  <c:v>5809.1951672746463</c:v>
                </c:pt>
                <c:pt idx="17">
                  <c:v>5901.2186330393943</c:v>
                </c:pt>
                <c:pt idx="18">
                  <c:v>7077.9750144706422</c:v>
                </c:pt>
                <c:pt idx="19">
                  <c:v>7235.373096413301</c:v>
                </c:pt>
                <c:pt idx="20">
                  <c:v>7239.4062159258665</c:v>
                </c:pt>
                <c:pt idx="21">
                  <c:v>8071.2898952865735</c:v>
                </c:pt>
                <c:pt idx="22">
                  <c:v>8317.9284598885588</c:v>
                </c:pt>
                <c:pt idx="23">
                  <c:v>8557.6867052905</c:v>
                </c:pt>
                <c:pt idx="24">
                  <c:v>8750.7774578797726</c:v>
                </c:pt>
                <c:pt idx="25">
                  <c:v>8921.0419533928471</c:v>
                </c:pt>
                <c:pt idx="26">
                  <c:v>9198.3554896484166</c:v>
                </c:pt>
                <c:pt idx="27">
                  <c:v>9453.4289428183038</c:v>
                </c:pt>
                <c:pt idx="28">
                  <c:v>10027.401968164029</c:v>
                </c:pt>
                <c:pt idx="29">
                  <c:v>11143.08303008708</c:v>
                </c:pt>
                <c:pt idx="30">
                  <c:v>11224.11817734278</c:v>
                </c:pt>
                <c:pt idx="31">
                  <c:v>11278.830365535789</c:v>
                </c:pt>
                <c:pt idx="32">
                  <c:v>11408.501202817657</c:v>
                </c:pt>
                <c:pt idx="33">
                  <c:v>11643.792765798891</c:v>
                </c:pt>
                <c:pt idx="34">
                  <c:v>11731.426017485255</c:v>
                </c:pt>
                <c:pt idx="35">
                  <c:v>11824.818918979565</c:v>
                </c:pt>
                <c:pt idx="36">
                  <c:v>11934.385712039577</c:v>
                </c:pt>
                <c:pt idx="37">
                  <c:v>11982.405636026271</c:v>
                </c:pt>
                <c:pt idx="38">
                  <c:v>12233.228415312598</c:v>
                </c:pt>
                <c:pt idx="39">
                  <c:v>12399.397084495604</c:v>
                </c:pt>
                <c:pt idx="40">
                  <c:v>12463.184667372014</c:v>
                </c:pt>
                <c:pt idx="41">
                  <c:v>12829.356768900499</c:v>
                </c:pt>
                <c:pt idx="42">
                  <c:v>12959.14765265676</c:v>
                </c:pt>
                <c:pt idx="43">
                  <c:v>13839.064272634962</c:v>
                </c:pt>
                <c:pt idx="44">
                  <c:v>13967.435583852006</c:v>
                </c:pt>
                <c:pt idx="45">
                  <c:v>14072.966578824815</c:v>
                </c:pt>
                <c:pt idx="46">
                  <c:v>14167.417537201696</c:v>
                </c:pt>
                <c:pt idx="47">
                  <c:v>14868.13259903399</c:v>
                </c:pt>
                <c:pt idx="48">
                  <c:v>15042.106405692104</c:v>
                </c:pt>
                <c:pt idx="49">
                  <c:v>15218.614177362444</c:v>
                </c:pt>
                <c:pt idx="50">
                  <c:v>15259.75701010523</c:v>
                </c:pt>
                <c:pt idx="51">
                  <c:v>15664.077094788216</c:v>
                </c:pt>
                <c:pt idx="52">
                  <c:v>15686.178836098237</c:v>
                </c:pt>
                <c:pt idx="53">
                  <c:v>15845.524331137836</c:v>
                </c:pt>
                <c:pt idx="54">
                  <c:v>15875.474935298602</c:v>
                </c:pt>
                <c:pt idx="55">
                  <c:v>16296.020231820698</c:v>
                </c:pt>
                <c:pt idx="56">
                  <c:v>16564.600755056672</c:v>
                </c:pt>
                <c:pt idx="57">
                  <c:v>16974.774527981735</c:v>
                </c:pt>
                <c:pt idx="58">
                  <c:v>16997.654962968085</c:v>
                </c:pt>
                <c:pt idx="59">
                  <c:v>17125.881991083639</c:v>
                </c:pt>
                <c:pt idx="60">
                  <c:v>17350.923833909732</c:v>
                </c:pt>
                <c:pt idx="61">
                  <c:v>18131.984650112794</c:v>
                </c:pt>
                <c:pt idx="62">
                  <c:v>18525.088184192013</c:v>
                </c:pt>
                <c:pt idx="63">
                  <c:v>18714.716511698105</c:v>
                </c:pt>
                <c:pt idx="64">
                  <c:v>18922.762852582811</c:v>
                </c:pt>
                <c:pt idx="65">
                  <c:v>18961.352642225193</c:v>
                </c:pt>
                <c:pt idx="66">
                  <c:v>19001.880320672597</c:v>
                </c:pt>
                <c:pt idx="67">
                  <c:v>19021.639737515394</c:v>
                </c:pt>
                <c:pt idx="68">
                  <c:v>19196.512875058404</c:v>
                </c:pt>
                <c:pt idx="69">
                  <c:v>20035.002712651956</c:v>
                </c:pt>
                <c:pt idx="70">
                  <c:v>20055.834826091086</c:v>
                </c:pt>
                <c:pt idx="71">
                  <c:v>20277.392885337351</c:v>
                </c:pt>
                <c:pt idx="72">
                  <c:v>20476.685106570585</c:v>
                </c:pt>
                <c:pt idx="73">
                  <c:v>20816.286930093196</c:v>
                </c:pt>
                <c:pt idx="74">
                  <c:v>20832.250073298157</c:v>
                </c:pt>
                <c:pt idx="75">
                  <c:v>20882.883323344679</c:v>
                </c:pt>
                <c:pt idx="76">
                  <c:v>20900.246564755806</c:v>
                </c:pt>
                <c:pt idx="77">
                  <c:v>21108.286636442506</c:v>
                </c:pt>
                <c:pt idx="78">
                  <c:v>22050.937651159948</c:v>
                </c:pt>
                <c:pt idx="79">
                  <c:v>22487.095708657853</c:v>
                </c:pt>
                <c:pt idx="80">
                  <c:v>22534.67090689902</c:v>
                </c:pt>
                <c:pt idx="81">
                  <c:v>22542.162386058113</c:v>
                </c:pt>
                <c:pt idx="82">
                  <c:v>22784.760729341302</c:v>
                </c:pt>
                <c:pt idx="83">
                  <c:v>23387.824498117243</c:v>
                </c:pt>
                <c:pt idx="84">
                  <c:v>23429.849473493399</c:v>
                </c:pt>
                <c:pt idx="85">
                  <c:v>23474.241173155671</c:v>
                </c:pt>
                <c:pt idx="86">
                  <c:v>23599.410896027744</c:v>
                </c:pt>
                <c:pt idx="87">
                  <c:v>24093.559490261829</c:v>
                </c:pt>
                <c:pt idx="88">
                  <c:v>24333.71568118142</c:v>
                </c:pt>
                <c:pt idx="89">
                  <c:v>24773.177831517765</c:v>
                </c:pt>
                <c:pt idx="90">
                  <c:v>24780.283802323669</c:v>
                </c:pt>
                <c:pt idx="91">
                  <c:v>24782.425357187753</c:v>
                </c:pt>
                <c:pt idx="92">
                  <c:v>24919.198824435589</c:v>
                </c:pt>
                <c:pt idx="93">
                  <c:v>25067.736966056807</c:v>
                </c:pt>
                <c:pt idx="94">
                  <c:v>26065.69588576127</c:v>
                </c:pt>
                <c:pt idx="95">
                  <c:v>26091.627720871526</c:v>
                </c:pt>
                <c:pt idx="96">
                  <c:v>26301.882165680414</c:v>
                </c:pt>
                <c:pt idx="97">
                  <c:v>26796.641353025916</c:v>
                </c:pt>
                <c:pt idx="98">
                  <c:v>26970.585285687681</c:v>
                </c:pt>
                <c:pt idx="99">
                  <c:v>27168.78170760176</c:v>
                </c:pt>
                <c:pt idx="100">
                  <c:v>27386.908683289825</c:v>
                </c:pt>
                <c:pt idx="101">
                  <c:v>27739.053871455937</c:v>
                </c:pt>
                <c:pt idx="102">
                  <c:v>27942.754707391126</c:v>
                </c:pt>
                <c:pt idx="103">
                  <c:v>28680.145595316921</c:v>
                </c:pt>
                <c:pt idx="104">
                  <c:v>29522.923540865719</c:v>
                </c:pt>
                <c:pt idx="105">
                  <c:v>30336.306927276255</c:v>
                </c:pt>
                <c:pt idx="106">
                  <c:v>30421.047390619609</c:v>
                </c:pt>
                <c:pt idx="107">
                  <c:v>30604.437451049434</c:v>
                </c:pt>
                <c:pt idx="108">
                  <c:v>30653.542615144001</c:v>
                </c:pt>
                <c:pt idx="109">
                  <c:v>31064.163349960687</c:v>
                </c:pt>
                <c:pt idx="110">
                  <c:v>31183.343651931173</c:v>
                </c:pt>
                <c:pt idx="111">
                  <c:v>31362.425520053617</c:v>
                </c:pt>
                <c:pt idx="112">
                  <c:v>31983.521200581494</c:v>
                </c:pt>
                <c:pt idx="113">
                  <c:v>32272.488281055212</c:v>
                </c:pt>
                <c:pt idx="114">
                  <c:v>32441.329383742886</c:v>
                </c:pt>
                <c:pt idx="115">
                  <c:v>32461.305303283989</c:v>
                </c:pt>
                <c:pt idx="116">
                  <c:v>32609.599524134199</c:v>
                </c:pt>
                <c:pt idx="117">
                  <c:v>32831.879410552086</c:v>
                </c:pt>
                <c:pt idx="118">
                  <c:v>33109.655490866331</c:v>
                </c:pt>
                <c:pt idx="119">
                  <c:v>33536.294475198949</c:v>
                </c:pt>
                <c:pt idx="120">
                  <c:v>33916.170765627568</c:v>
                </c:pt>
                <c:pt idx="121">
                  <c:v>34298.205005309603</c:v>
                </c:pt>
                <c:pt idx="122">
                  <c:v>34629.413703655475</c:v>
                </c:pt>
                <c:pt idx="123">
                  <c:v>34759.651115190114</c:v>
                </c:pt>
                <c:pt idx="124">
                  <c:v>35001.245304107368</c:v>
                </c:pt>
                <c:pt idx="125">
                  <c:v>35289.248891634132</c:v>
                </c:pt>
                <c:pt idx="126">
                  <c:v>35294.040198803683</c:v>
                </c:pt>
                <c:pt idx="127">
                  <c:v>35935.180244996765</c:v>
                </c:pt>
                <c:pt idx="128">
                  <c:v>36065.735493975488</c:v>
                </c:pt>
                <c:pt idx="129">
                  <c:v>36179.607804539337</c:v>
                </c:pt>
                <c:pt idx="130">
                  <c:v>36268.667950387819</c:v>
                </c:pt>
                <c:pt idx="131">
                  <c:v>36522.907549208037</c:v>
                </c:pt>
                <c:pt idx="132">
                  <c:v>36529.530410447354</c:v>
                </c:pt>
                <c:pt idx="133">
                  <c:v>37160.790091042953</c:v>
                </c:pt>
                <c:pt idx="134">
                  <c:v>37499.018138058025</c:v>
                </c:pt>
                <c:pt idx="135">
                  <c:v>37540.765540512926</c:v>
                </c:pt>
                <c:pt idx="136">
                  <c:v>38721.036144897851</c:v>
                </c:pt>
                <c:pt idx="137">
                  <c:v>38900.158160298699</c:v>
                </c:pt>
                <c:pt idx="138">
                  <c:v>39163.233250667239</c:v>
                </c:pt>
                <c:pt idx="139">
                  <c:v>39805.045014011783</c:v>
                </c:pt>
                <c:pt idx="140">
                  <c:v>40320.369770437326</c:v>
                </c:pt>
                <c:pt idx="141">
                  <c:v>40676.778239171545</c:v>
                </c:pt>
                <c:pt idx="142">
                  <c:v>40680.776979990493</c:v>
                </c:pt>
                <c:pt idx="143">
                  <c:v>40692.141167091882</c:v>
                </c:pt>
                <c:pt idx="144">
                  <c:v>40875.07383704347</c:v>
                </c:pt>
                <c:pt idx="145">
                  <c:v>41040.502405030784</c:v>
                </c:pt>
                <c:pt idx="146">
                  <c:v>41522.961303526972</c:v>
                </c:pt>
                <c:pt idx="147">
                  <c:v>42127.293526241498</c:v>
                </c:pt>
                <c:pt idx="148">
                  <c:v>42144.948704738883</c:v>
                </c:pt>
                <c:pt idx="149">
                  <c:v>42356.315195302639</c:v>
                </c:pt>
                <c:pt idx="150">
                  <c:v>42357.589302780681</c:v>
                </c:pt>
                <c:pt idx="151">
                  <c:v>43079.421709638504</c:v>
                </c:pt>
                <c:pt idx="152">
                  <c:v>43171.869451398597</c:v>
                </c:pt>
                <c:pt idx="153">
                  <c:v>43285.564703734148</c:v>
                </c:pt>
                <c:pt idx="154">
                  <c:v>43345.282920237689</c:v>
                </c:pt>
                <c:pt idx="155">
                  <c:v>43530.423281503128</c:v>
                </c:pt>
                <c:pt idx="156">
                  <c:v>43680.821228725683</c:v>
                </c:pt>
                <c:pt idx="157">
                  <c:v>43696.697906040819</c:v>
                </c:pt>
                <c:pt idx="158">
                  <c:v>43872.979498127293</c:v>
                </c:pt>
                <c:pt idx="159">
                  <c:v>44147.523383627711</c:v>
                </c:pt>
                <c:pt idx="160">
                  <c:v>44339.047017018253</c:v>
                </c:pt>
                <c:pt idx="161">
                  <c:v>44406.371250657729</c:v>
                </c:pt>
                <c:pt idx="162">
                  <c:v>44581.810198253188</c:v>
                </c:pt>
                <c:pt idx="163">
                  <c:v>45648.69699410435</c:v>
                </c:pt>
                <c:pt idx="164">
                  <c:v>46335.164705332456</c:v>
                </c:pt>
                <c:pt idx="165">
                  <c:v>47024.42967142944</c:v>
                </c:pt>
                <c:pt idx="166">
                  <c:v>47550.10055409027</c:v>
                </c:pt>
                <c:pt idx="167">
                  <c:v>47578.076867776508</c:v>
                </c:pt>
                <c:pt idx="168">
                  <c:v>48140.978462301908</c:v>
                </c:pt>
                <c:pt idx="169">
                  <c:v>48464.943774790372</c:v>
                </c:pt>
                <c:pt idx="170">
                  <c:v>48787.744440552044</c:v>
                </c:pt>
                <c:pt idx="171">
                  <c:v>48993.829062046425</c:v>
                </c:pt>
                <c:pt idx="172">
                  <c:v>49329.072061358282</c:v>
                </c:pt>
                <c:pt idx="173">
                  <c:v>49602.368297736357</c:v>
                </c:pt>
                <c:pt idx="174">
                  <c:v>49841.709159274425</c:v>
                </c:pt>
                <c:pt idx="175">
                  <c:v>50306.925376911844</c:v>
                </c:pt>
                <c:pt idx="176">
                  <c:v>50387.713393199287</c:v>
                </c:pt>
                <c:pt idx="177">
                  <c:v>50709.924394190792</c:v>
                </c:pt>
                <c:pt idx="178">
                  <c:v>50978.907001053398</c:v>
                </c:pt>
                <c:pt idx="179">
                  <c:v>51177.107256676813</c:v>
                </c:pt>
                <c:pt idx="180">
                  <c:v>51231.101781321442</c:v>
                </c:pt>
                <c:pt idx="181">
                  <c:v>51479.894140519689</c:v>
                </c:pt>
                <c:pt idx="182">
                  <c:v>51631.40529443643</c:v>
                </c:pt>
                <c:pt idx="183">
                  <c:v>51673.016986577197</c:v>
                </c:pt>
                <c:pt idx="184">
                  <c:v>51743.59495526144</c:v>
                </c:pt>
                <c:pt idx="185">
                  <c:v>51994.907385440325</c:v>
                </c:pt>
                <c:pt idx="186">
                  <c:v>53194.470418510828</c:v>
                </c:pt>
                <c:pt idx="187">
                  <c:v>53246.159831842706</c:v>
                </c:pt>
                <c:pt idx="188">
                  <c:v>53454.723229962416</c:v>
                </c:pt>
                <c:pt idx="189">
                  <c:v>53665.042561598209</c:v>
                </c:pt>
                <c:pt idx="190">
                  <c:v>53758.320295082143</c:v>
                </c:pt>
                <c:pt idx="191">
                  <c:v>53820.888220555054</c:v>
                </c:pt>
                <c:pt idx="192">
                  <c:v>54037.010348897566</c:v>
                </c:pt>
                <c:pt idx="193">
                  <c:v>54218.524987156743</c:v>
                </c:pt>
                <c:pt idx="194">
                  <c:v>55135.983718013347</c:v>
                </c:pt>
                <c:pt idx="195">
                  <c:v>58935.893918452355</c:v>
                </c:pt>
                <c:pt idx="196">
                  <c:v>59195.975866783672</c:v>
                </c:pt>
                <c:pt idx="197">
                  <c:v>60279.324919891791</c:v>
                </c:pt>
                <c:pt idx="198">
                  <c:v>61654.99384992243</c:v>
                </c:pt>
                <c:pt idx="199">
                  <c:v>62066.894001481436</c:v>
                </c:pt>
                <c:pt idx="200">
                  <c:v>62953.923010171275</c:v>
                </c:pt>
                <c:pt idx="201">
                  <c:v>63032.975058268756</c:v>
                </c:pt>
                <c:pt idx="202">
                  <c:v>63703.7387888757</c:v>
                </c:pt>
                <c:pt idx="203">
                  <c:v>63926.567854357098</c:v>
                </c:pt>
                <c:pt idx="204">
                  <c:v>64009.871383097779</c:v>
                </c:pt>
                <c:pt idx="205">
                  <c:v>64275.384684585311</c:v>
                </c:pt>
                <c:pt idx="206">
                  <c:v>64770.603914142426</c:v>
                </c:pt>
                <c:pt idx="207">
                  <c:v>65181.727137954411</c:v>
                </c:pt>
                <c:pt idx="208">
                  <c:v>65871.202249178881</c:v>
                </c:pt>
                <c:pt idx="209">
                  <c:v>66134.663851956124</c:v>
                </c:pt>
                <c:pt idx="210">
                  <c:v>66809.45053593893</c:v>
                </c:pt>
                <c:pt idx="211">
                  <c:v>66950.942156929246</c:v>
                </c:pt>
                <c:pt idx="212">
                  <c:v>67074.103152545009</c:v>
                </c:pt>
                <c:pt idx="213">
                  <c:v>67292.987554949301</c:v>
                </c:pt>
                <c:pt idx="214">
                  <c:v>68081.736245991124</c:v>
                </c:pt>
                <c:pt idx="215">
                  <c:v>69142.752416669275</c:v>
                </c:pt>
                <c:pt idx="216">
                  <c:v>69289.069289649284</c:v>
                </c:pt>
                <c:pt idx="217">
                  <c:v>69635.496596599187</c:v>
                </c:pt>
                <c:pt idx="218">
                  <c:v>70141.685393251726</c:v>
                </c:pt>
                <c:pt idx="219">
                  <c:v>70528.840579927215</c:v>
                </c:pt>
                <c:pt idx="220">
                  <c:v>71034.071795105789</c:v>
                </c:pt>
                <c:pt idx="221">
                  <c:v>74471.336419849365</c:v>
                </c:pt>
                <c:pt idx="222">
                  <c:v>74908.920019813711</c:v>
                </c:pt>
                <c:pt idx="223">
                  <c:v>75050.852018307138</c:v>
                </c:pt>
                <c:pt idx="224">
                  <c:v>75249.952362575874</c:v>
                </c:pt>
                <c:pt idx="225">
                  <c:v>75519.325845111161</c:v>
                </c:pt>
                <c:pt idx="226">
                  <c:v>76377.769807739576</c:v>
                </c:pt>
                <c:pt idx="227">
                  <c:v>76732.361379133421</c:v>
                </c:pt>
                <c:pt idx="228">
                  <c:v>77779.396962395636</c:v>
                </c:pt>
                <c:pt idx="229">
                  <c:v>77836.195918312689</c:v>
                </c:pt>
                <c:pt idx="230">
                  <c:v>77870.403239033476</c:v>
                </c:pt>
                <c:pt idx="231">
                  <c:v>78599.846371060645</c:v>
                </c:pt>
                <c:pt idx="232">
                  <c:v>79757.849740706515</c:v>
                </c:pt>
                <c:pt idx="233">
                  <c:v>80210.071022157834</c:v>
                </c:pt>
                <c:pt idx="234">
                  <c:v>83214.403702073279</c:v>
                </c:pt>
                <c:pt idx="235">
                  <c:v>83243.251896698814</c:v>
                </c:pt>
                <c:pt idx="236">
                  <c:v>84567.746666497391</c:v>
                </c:pt>
                <c:pt idx="237">
                  <c:v>84634.806830255737</c:v>
                </c:pt>
                <c:pt idx="238">
                  <c:v>85430.192806142542</c:v>
                </c:pt>
                <c:pt idx="239">
                  <c:v>85983.45411448137</c:v>
                </c:pt>
                <c:pt idx="240">
                  <c:v>87817.181280694538</c:v>
                </c:pt>
                <c:pt idx="241">
                  <c:v>87990.120756070479</c:v>
                </c:pt>
                <c:pt idx="242">
                  <c:v>88494.735737871262</c:v>
                </c:pt>
                <c:pt idx="243">
                  <c:v>89008.861997865402</c:v>
                </c:pt>
                <c:pt idx="244">
                  <c:v>90131.268938122259</c:v>
                </c:pt>
                <c:pt idx="245">
                  <c:v>90272.394455561589</c:v>
                </c:pt>
                <c:pt idx="246">
                  <c:v>91985.369305260203</c:v>
                </c:pt>
                <c:pt idx="247">
                  <c:v>92018.7244962642</c:v>
                </c:pt>
                <c:pt idx="248">
                  <c:v>92260.39647507215</c:v>
                </c:pt>
                <c:pt idx="249">
                  <c:v>92407.903943349374</c:v>
                </c:pt>
                <c:pt idx="250">
                  <c:v>93036.694247918975</c:v>
                </c:pt>
                <c:pt idx="251">
                  <c:v>93134.61133477831</c:v>
                </c:pt>
                <c:pt idx="252">
                  <c:v>93371.704981632938</c:v>
                </c:pt>
                <c:pt idx="253">
                  <c:v>93890.564656742121</c:v>
                </c:pt>
                <c:pt idx="254">
                  <c:v>93999.933873953138</c:v>
                </c:pt>
                <c:pt idx="255">
                  <c:v>94808.182895324484</c:v>
                </c:pt>
                <c:pt idx="256">
                  <c:v>96404.843215006011</c:v>
                </c:pt>
                <c:pt idx="257">
                  <c:v>96451.385492464833</c:v>
                </c:pt>
                <c:pt idx="258">
                  <c:v>96833.3900878641</c:v>
                </c:pt>
                <c:pt idx="259">
                  <c:v>98533.643740893676</c:v>
                </c:pt>
                <c:pt idx="260">
                  <c:v>98850.358452404296</c:v>
                </c:pt>
                <c:pt idx="261">
                  <c:v>100082.63395988106</c:v>
                </c:pt>
                <c:pt idx="262">
                  <c:v>100501.19669926012</c:v>
                </c:pt>
                <c:pt idx="263">
                  <c:v>101937.37601874597</c:v>
                </c:pt>
                <c:pt idx="264">
                  <c:v>102284.89871944222</c:v>
                </c:pt>
                <c:pt idx="265">
                  <c:v>102448.575297502</c:v>
                </c:pt>
                <c:pt idx="266">
                  <c:v>102582.71974752343</c:v>
                </c:pt>
                <c:pt idx="267">
                  <c:v>102611.05054323854</c:v>
                </c:pt>
                <c:pt idx="268">
                  <c:v>102787.59989173726</c:v>
                </c:pt>
                <c:pt idx="269">
                  <c:v>102963.71788328876</c:v>
                </c:pt>
                <c:pt idx="270">
                  <c:v>103059.58039370857</c:v>
                </c:pt>
                <c:pt idx="271">
                  <c:v>104751.01204594683</c:v>
                </c:pt>
                <c:pt idx="272">
                  <c:v>105815.43987061923</c:v>
                </c:pt>
                <c:pt idx="273">
                  <c:v>110074.95926330285</c:v>
                </c:pt>
                <c:pt idx="274">
                  <c:v>110694.43102402508</c:v>
                </c:pt>
                <c:pt idx="275">
                  <c:v>111858.83813607979</c:v>
                </c:pt>
                <c:pt idx="276">
                  <c:v>112408.51250557869</c:v>
                </c:pt>
                <c:pt idx="277">
                  <c:v>112805.98997763979</c:v>
                </c:pt>
                <c:pt idx="278">
                  <c:v>114990.31596359304</c:v>
                </c:pt>
                <c:pt idx="279">
                  <c:v>117198.38502614314</c:v>
                </c:pt>
                <c:pt idx="280">
                  <c:v>117848.32318926175</c:v>
                </c:pt>
                <c:pt idx="281">
                  <c:v>118508.48244458261</c:v>
                </c:pt>
                <c:pt idx="282">
                  <c:v>119430.99286180561</c:v>
                </c:pt>
                <c:pt idx="283">
                  <c:v>120441.51843325629</c:v>
                </c:pt>
                <c:pt idx="284">
                  <c:v>120826.02346932638</c:v>
                </c:pt>
                <c:pt idx="285">
                  <c:v>121679.10598752406</c:v>
                </c:pt>
                <c:pt idx="286">
                  <c:v>121826.38488444418</c:v>
                </c:pt>
                <c:pt idx="287">
                  <c:v>124744.2533613444</c:v>
                </c:pt>
                <c:pt idx="288">
                  <c:v>125473.79289161164</c:v>
                </c:pt>
                <c:pt idx="289">
                  <c:v>127221.71575809459</c:v>
                </c:pt>
                <c:pt idx="290">
                  <c:v>130246.34682660553</c:v>
                </c:pt>
                <c:pt idx="291">
                  <c:v>130452.26209890854</c:v>
                </c:pt>
                <c:pt idx="292">
                  <c:v>130702.6841019399</c:v>
                </c:pt>
                <c:pt idx="293">
                  <c:v>132300.78417375244</c:v>
                </c:pt>
                <c:pt idx="294">
                  <c:v>138116.38310615212</c:v>
                </c:pt>
                <c:pt idx="295">
                  <c:v>138422.19484694261</c:v>
                </c:pt>
                <c:pt idx="296">
                  <c:v>140353.81388146177</c:v>
                </c:pt>
                <c:pt idx="297">
                  <c:v>141122.3967924082</c:v>
                </c:pt>
                <c:pt idx="298">
                  <c:v>142217.76438327495</c:v>
                </c:pt>
                <c:pt idx="299">
                  <c:v>146167.38812431198</c:v>
                </c:pt>
                <c:pt idx="300">
                  <c:v>147782.87678222952</c:v>
                </c:pt>
                <c:pt idx="301">
                  <c:v>150947.16108636817</c:v>
                </c:pt>
                <c:pt idx="302">
                  <c:v>152492.09476981079</c:v>
                </c:pt>
                <c:pt idx="303">
                  <c:v>152641.4482637113</c:v>
                </c:pt>
                <c:pt idx="304">
                  <c:v>153166.05664704143</c:v>
                </c:pt>
                <c:pt idx="305">
                  <c:v>153202.92508489697</c:v>
                </c:pt>
                <c:pt idx="306">
                  <c:v>155995.33575065827</c:v>
                </c:pt>
                <c:pt idx="307">
                  <c:v>159401.71092301758</c:v>
                </c:pt>
                <c:pt idx="308">
                  <c:v>164987.56578973812</c:v>
                </c:pt>
                <c:pt idx="309">
                  <c:v>169257.97217243575</c:v>
                </c:pt>
                <c:pt idx="310">
                  <c:v>173001.37444759655</c:v>
                </c:pt>
                <c:pt idx="311">
                  <c:v>174524.26754219699</c:v>
                </c:pt>
                <c:pt idx="312">
                  <c:v>175727.9036700195</c:v>
                </c:pt>
                <c:pt idx="313">
                  <c:v>176586.75054099003</c:v>
                </c:pt>
                <c:pt idx="314">
                  <c:v>178192.71986646517</c:v>
                </c:pt>
                <c:pt idx="315">
                  <c:v>179659.29002734099</c:v>
                </c:pt>
                <c:pt idx="316">
                  <c:v>187974.20979159672</c:v>
                </c:pt>
                <c:pt idx="317">
                  <c:v>189571.52495002485</c:v>
                </c:pt>
                <c:pt idx="318">
                  <c:v>189721.32061658497</c:v>
                </c:pt>
                <c:pt idx="319">
                  <c:v>197367.52179038664</c:v>
                </c:pt>
                <c:pt idx="320">
                  <c:v>198151.80935209678</c:v>
                </c:pt>
                <c:pt idx="321">
                  <c:v>209704.95090428987</c:v>
                </c:pt>
                <c:pt idx="322">
                  <c:v>229089.48350824919</c:v>
                </c:pt>
                <c:pt idx="323">
                  <c:v>231256.50133549477</c:v>
                </c:pt>
                <c:pt idx="324">
                  <c:v>234264.06376158862</c:v>
                </c:pt>
                <c:pt idx="325">
                  <c:v>249577.09583974269</c:v>
                </c:pt>
                <c:pt idx="326">
                  <c:v>275947.92723041313</c:v>
                </c:pt>
                <c:pt idx="327">
                  <c:v>281631.14294574567</c:v>
                </c:pt>
                <c:pt idx="328">
                  <c:v>284449.38914210827</c:v>
                </c:pt>
                <c:pt idx="329">
                  <c:v>296606.97103501193</c:v>
                </c:pt>
                <c:pt idx="330">
                  <c:v>336252.85038832552</c:v>
                </c:pt>
                <c:pt idx="331">
                  <c:v>431979.74033125746</c:v>
                </c:pt>
                <c:pt idx="332">
                  <c:v>437412.46160063241</c:v>
                </c:pt>
                <c:pt idx="333">
                  <c:v>450967.68002408638</c:v>
                </c:pt>
              </c:numCache>
            </c:numRef>
          </c:xVal>
          <c:yVal>
            <c:numRef>
              <c:f>PlotsOrig!$D$15:$D$32000</c:f>
              <c:numCache>
                <c:formatCode>General</c:formatCode>
                <c:ptCount val="31986"/>
                <c:pt idx="0">
                  <c:v>1.4970059880239522E-3</c:v>
                </c:pt>
                <c:pt idx="1">
                  <c:v>4.4910179640718561E-3</c:v>
                </c:pt>
                <c:pt idx="2">
                  <c:v>7.4850299401197605E-3</c:v>
                </c:pt>
                <c:pt idx="3">
                  <c:v>1.0479041916167664E-2</c:v>
                </c:pt>
                <c:pt idx="4">
                  <c:v>1.3473053892215569E-2</c:v>
                </c:pt>
                <c:pt idx="5">
                  <c:v>1.6467065868263474E-2</c:v>
                </c:pt>
                <c:pt idx="6">
                  <c:v>1.9461077844311378E-2</c:v>
                </c:pt>
                <c:pt idx="7">
                  <c:v>2.2455089820359281E-2</c:v>
                </c:pt>
                <c:pt idx="8">
                  <c:v>2.5449101796407185E-2</c:v>
                </c:pt>
                <c:pt idx="9">
                  <c:v>2.8443113772455089E-2</c:v>
                </c:pt>
                <c:pt idx="10">
                  <c:v>3.1437125748502992E-2</c:v>
                </c:pt>
                <c:pt idx="11">
                  <c:v>3.4431137724550899E-2</c:v>
                </c:pt>
                <c:pt idx="12">
                  <c:v>3.7425149700598799E-2</c:v>
                </c:pt>
                <c:pt idx="13">
                  <c:v>4.0419161676646706E-2</c:v>
                </c:pt>
                <c:pt idx="14">
                  <c:v>4.3413173652694613E-2</c:v>
                </c:pt>
                <c:pt idx="15">
                  <c:v>4.6407185628742513E-2</c:v>
                </c:pt>
                <c:pt idx="16">
                  <c:v>4.940119760479042E-2</c:v>
                </c:pt>
                <c:pt idx="17">
                  <c:v>5.239520958083832E-2</c:v>
                </c:pt>
                <c:pt idx="18">
                  <c:v>5.5389221556886227E-2</c:v>
                </c:pt>
                <c:pt idx="19">
                  <c:v>5.8383233532934134E-2</c:v>
                </c:pt>
                <c:pt idx="20">
                  <c:v>6.1377245508982034E-2</c:v>
                </c:pt>
                <c:pt idx="21">
                  <c:v>6.4371257485029934E-2</c:v>
                </c:pt>
                <c:pt idx="22">
                  <c:v>6.7365269461077848E-2</c:v>
                </c:pt>
                <c:pt idx="23">
                  <c:v>7.0359281437125748E-2</c:v>
                </c:pt>
                <c:pt idx="24">
                  <c:v>7.3353293413173648E-2</c:v>
                </c:pt>
                <c:pt idx="25">
                  <c:v>7.6347305389221562E-2</c:v>
                </c:pt>
                <c:pt idx="26">
                  <c:v>7.9341317365269462E-2</c:v>
                </c:pt>
                <c:pt idx="27">
                  <c:v>8.2335329341317362E-2</c:v>
                </c:pt>
                <c:pt idx="28">
                  <c:v>8.5329341317365276E-2</c:v>
                </c:pt>
                <c:pt idx="29">
                  <c:v>8.8323353293413176E-2</c:v>
                </c:pt>
                <c:pt idx="30">
                  <c:v>9.1317365269461076E-2</c:v>
                </c:pt>
                <c:pt idx="31">
                  <c:v>9.4311377245508976E-2</c:v>
                </c:pt>
                <c:pt idx="32">
                  <c:v>9.730538922155689E-2</c:v>
                </c:pt>
                <c:pt idx="33">
                  <c:v>0.10029940119760479</c:v>
                </c:pt>
                <c:pt idx="34">
                  <c:v>0.10329341317365269</c:v>
                </c:pt>
                <c:pt idx="35">
                  <c:v>0.1062874251497006</c:v>
                </c:pt>
                <c:pt idx="36">
                  <c:v>0.1092814371257485</c:v>
                </c:pt>
                <c:pt idx="37">
                  <c:v>0.1122754491017964</c:v>
                </c:pt>
                <c:pt idx="38">
                  <c:v>0.11526946107784432</c:v>
                </c:pt>
                <c:pt idx="39">
                  <c:v>0.11826347305389222</c:v>
                </c:pt>
                <c:pt idx="40">
                  <c:v>0.12125748502994012</c:v>
                </c:pt>
                <c:pt idx="41">
                  <c:v>0.12425149700598802</c:v>
                </c:pt>
                <c:pt idx="42">
                  <c:v>0.12724550898203593</c:v>
                </c:pt>
                <c:pt idx="43">
                  <c:v>0.13023952095808383</c:v>
                </c:pt>
                <c:pt idx="44">
                  <c:v>0.13323353293413173</c:v>
                </c:pt>
                <c:pt idx="45">
                  <c:v>0.13622754491017963</c:v>
                </c:pt>
                <c:pt idx="46">
                  <c:v>0.13922155688622753</c:v>
                </c:pt>
                <c:pt idx="47">
                  <c:v>0.14221556886227546</c:v>
                </c:pt>
                <c:pt idx="48">
                  <c:v>0.14520958083832336</c:v>
                </c:pt>
                <c:pt idx="49">
                  <c:v>0.14820359281437126</c:v>
                </c:pt>
                <c:pt idx="50">
                  <c:v>0.15119760479041916</c:v>
                </c:pt>
                <c:pt idx="51">
                  <c:v>0.15419161676646706</c:v>
                </c:pt>
                <c:pt idx="52">
                  <c:v>0.15718562874251496</c:v>
                </c:pt>
                <c:pt idx="53">
                  <c:v>0.16017964071856289</c:v>
                </c:pt>
                <c:pt idx="54">
                  <c:v>0.16317365269461079</c:v>
                </c:pt>
                <c:pt idx="55">
                  <c:v>0.16616766467065869</c:v>
                </c:pt>
                <c:pt idx="56">
                  <c:v>0.16916167664670659</c:v>
                </c:pt>
                <c:pt idx="57">
                  <c:v>0.17215568862275449</c:v>
                </c:pt>
                <c:pt idx="58">
                  <c:v>0.17514970059880239</c:v>
                </c:pt>
                <c:pt idx="59">
                  <c:v>0.17814371257485029</c:v>
                </c:pt>
                <c:pt idx="60">
                  <c:v>0.18113772455089822</c:v>
                </c:pt>
                <c:pt idx="61">
                  <c:v>0.18413173652694612</c:v>
                </c:pt>
                <c:pt idx="62">
                  <c:v>0.18712574850299402</c:v>
                </c:pt>
                <c:pt idx="63">
                  <c:v>0.19011976047904192</c:v>
                </c:pt>
                <c:pt idx="64">
                  <c:v>0.19311377245508982</c:v>
                </c:pt>
                <c:pt idx="65">
                  <c:v>0.19610778443113772</c:v>
                </c:pt>
                <c:pt idx="66">
                  <c:v>0.19910179640718562</c:v>
                </c:pt>
                <c:pt idx="67">
                  <c:v>0.20209580838323354</c:v>
                </c:pt>
                <c:pt idx="68">
                  <c:v>0.20508982035928144</c:v>
                </c:pt>
                <c:pt idx="69">
                  <c:v>0.20808383233532934</c:v>
                </c:pt>
                <c:pt idx="70">
                  <c:v>0.21107784431137724</c:v>
                </c:pt>
                <c:pt idx="71">
                  <c:v>0.21407185628742514</c:v>
                </c:pt>
                <c:pt idx="72">
                  <c:v>0.21706586826347304</c:v>
                </c:pt>
                <c:pt idx="73">
                  <c:v>0.22005988023952097</c:v>
                </c:pt>
                <c:pt idx="74">
                  <c:v>0.22305389221556887</c:v>
                </c:pt>
                <c:pt idx="75">
                  <c:v>0.22604790419161677</c:v>
                </c:pt>
                <c:pt idx="76">
                  <c:v>0.22904191616766467</c:v>
                </c:pt>
                <c:pt idx="77">
                  <c:v>0.23203592814371257</c:v>
                </c:pt>
                <c:pt idx="78">
                  <c:v>0.23502994011976047</c:v>
                </c:pt>
                <c:pt idx="79">
                  <c:v>0.23802395209580837</c:v>
                </c:pt>
                <c:pt idx="80">
                  <c:v>0.2410179640718563</c:v>
                </c:pt>
                <c:pt idx="81">
                  <c:v>0.2440119760479042</c:v>
                </c:pt>
                <c:pt idx="82">
                  <c:v>0.2470059880239521</c:v>
                </c:pt>
                <c:pt idx="83">
                  <c:v>0.25</c:v>
                </c:pt>
                <c:pt idx="84">
                  <c:v>0.25299401197604793</c:v>
                </c:pt>
                <c:pt idx="85">
                  <c:v>0.2559880239520958</c:v>
                </c:pt>
                <c:pt idx="86">
                  <c:v>0.25898203592814373</c:v>
                </c:pt>
                <c:pt idx="87">
                  <c:v>0.2619760479041916</c:v>
                </c:pt>
                <c:pt idx="88">
                  <c:v>0.26497005988023953</c:v>
                </c:pt>
                <c:pt idx="89">
                  <c:v>0.2679640718562874</c:v>
                </c:pt>
                <c:pt idx="90">
                  <c:v>0.27095808383233533</c:v>
                </c:pt>
                <c:pt idx="91">
                  <c:v>0.27395209580838326</c:v>
                </c:pt>
                <c:pt idx="92">
                  <c:v>0.27694610778443113</c:v>
                </c:pt>
                <c:pt idx="93">
                  <c:v>0.27994011976047906</c:v>
                </c:pt>
                <c:pt idx="94">
                  <c:v>0.28293413173652693</c:v>
                </c:pt>
                <c:pt idx="95">
                  <c:v>0.28592814371257486</c:v>
                </c:pt>
                <c:pt idx="96">
                  <c:v>0.28892215568862273</c:v>
                </c:pt>
                <c:pt idx="97">
                  <c:v>0.29191616766467066</c:v>
                </c:pt>
                <c:pt idx="98">
                  <c:v>0.29491017964071858</c:v>
                </c:pt>
                <c:pt idx="99">
                  <c:v>0.29790419161676646</c:v>
                </c:pt>
                <c:pt idx="100">
                  <c:v>0.30089820359281438</c:v>
                </c:pt>
                <c:pt idx="101">
                  <c:v>0.30389221556886226</c:v>
                </c:pt>
                <c:pt idx="102">
                  <c:v>0.30688622754491018</c:v>
                </c:pt>
                <c:pt idx="103">
                  <c:v>0.30988023952095806</c:v>
                </c:pt>
                <c:pt idx="104">
                  <c:v>0.31287425149700598</c:v>
                </c:pt>
                <c:pt idx="105">
                  <c:v>0.31586826347305391</c:v>
                </c:pt>
                <c:pt idx="106">
                  <c:v>0.31886227544910178</c:v>
                </c:pt>
                <c:pt idx="107">
                  <c:v>0.32185628742514971</c:v>
                </c:pt>
                <c:pt idx="108">
                  <c:v>0.32485029940119758</c:v>
                </c:pt>
                <c:pt idx="109">
                  <c:v>0.32784431137724551</c:v>
                </c:pt>
                <c:pt idx="110">
                  <c:v>0.33083832335329344</c:v>
                </c:pt>
                <c:pt idx="111">
                  <c:v>0.33383233532934131</c:v>
                </c:pt>
                <c:pt idx="112">
                  <c:v>0.33682634730538924</c:v>
                </c:pt>
                <c:pt idx="113">
                  <c:v>0.33982035928143711</c:v>
                </c:pt>
                <c:pt idx="114">
                  <c:v>0.34281437125748504</c:v>
                </c:pt>
                <c:pt idx="115">
                  <c:v>0.34580838323353291</c:v>
                </c:pt>
                <c:pt idx="116">
                  <c:v>0.34880239520958084</c:v>
                </c:pt>
                <c:pt idx="117">
                  <c:v>0.35179640718562877</c:v>
                </c:pt>
                <c:pt idx="118">
                  <c:v>0.35479041916167664</c:v>
                </c:pt>
                <c:pt idx="119">
                  <c:v>0.35778443113772457</c:v>
                </c:pt>
                <c:pt idx="120">
                  <c:v>0.36077844311377244</c:v>
                </c:pt>
                <c:pt idx="121">
                  <c:v>0.36377245508982037</c:v>
                </c:pt>
                <c:pt idx="122">
                  <c:v>0.36676646706586824</c:v>
                </c:pt>
                <c:pt idx="123">
                  <c:v>0.36976047904191617</c:v>
                </c:pt>
                <c:pt idx="124">
                  <c:v>0.3727544910179641</c:v>
                </c:pt>
                <c:pt idx="125">
                  <c:v>0.37574850299401197</c:v>
                </c:pt>
                <c:pt idx="126">
                  <c:v>0.3787425149700599</c:v>
                </c:pt>
                <c:pt idx="127">
                  <c:v>0.38173652694610777</c:v>
                </c:pt>
                <c:pt idx="128">
                  <c:v>0.3847305389221557</c:v>
                </c:pt>
                <c:pt idx="129">
                  <c:v>0.38772455089820357</c:v>
                </c:pt>
                <c:pt idx="130">
                  <c:v>0.3907185628742515</c:v>
                </c:pt>
                <c:pt idx="131">
                  <c:v>0.39371257485029942</c:v>
                </c:pt>
                <c:pt idx="132">
                  <c:v>0.3967065868263473</c:v>
                </c:pt>
                <c:pt idx="133">
                  <c:v>0.39970059880239522</c:v>
                </c:pt>
                <c:pt idx="134">
                  <c:v>0.4026946107784431</c:v>
                </c:pt>
                <c:pt idx="135">
                  <c:v>0.40568862275449102</c:v>
                </c:pt>
                <c:pt idx="136">
                  <c:v>0.4086826347305389</c:v>
                </c:pt>
                <c:pt idx="137">
                  <c:v>0.41167664670658682</c:v>
                </c:pt>
                <c:pt idx="138">
                  <c:v>0.41467065868263475</c:v>
                </c:pt>
                <c:pt idx="139">
                  <c:v>0.41766467065868262</c:v>
                </c:pt>
                <c:pt idx="140">
                  <c:v>0.42065868263473055</c:v>
                </c:pt>
                <c:pt idx="141">
                  <c:v>0.42365269461077842</c:v>
                </c:pt>
                <c:pt idx="142">
                  <c:v>0.42664670658682635</c:v>
                </c:pt>
                <c:pt idx="143">
                  <c:v>0.42964071856287422</c:v>
                </c:pt>
                <c:pt idx="144">
                  <c:v>0.43263473053892215</c:v>
                </c:pt>
                <c:pt idx="145">
                  <c:v>0.43562874251497008</c:v>
                </c:pt>
                <c:pt idx="146">
                  <c:v>0.43862275449101795</c:v>
                </c:pt>
                <c:pt idx="147">
                  <c:v>0.44161676646706588</c:v>
                </c:pt>
                <c:pt idx="148">
                  <c:v>0.44461077844311375</c:v>
                </c:pt>
                <c:pt idx="149">
                  <c:v>0.44760479041916168</c:v>
                </c:pt>
                <c:pt idx="150">
                  <c:v>0.45059880239520961</c:v>
                </c:pt>
                <c:pt idx="151">
                  <c:v>0.45359281437125748</c:v>
                </c:pt>
                <c:pt idx="152">
                  <c:v>0.45658682634730541</c:v>
                </c:pt>
                <c:pt idx="153">
                  <c:v>0.45958083832335328</c:v>
                </c:pt>
                <c:pt idx="154">
                  <c:v>0.46257485029940121</c:v>
                </c:pt>
                <c:pt idx="155">
                  <c:v>0.46556886227544908</c:v>
                </c:pt>
                <c:pt idx="156">
                  <c:v>0.46856287425149701</c:v>
                </c:pt>
                <c:pt idx="157">
                  <c:v>0.47155688622754494</c:v>
                </c:pt>
                <c:pt idx="158">
                  <c:v>0.47455089820359281</c:v>
                </c:pt>
                <c:pt idx="159">
                  <c:v>0.47754491017964074</c:v>
                </c:pt>
                <c:pt idx="160">
                  <c:v>0.48053892215568861</c:v>
                </c:pt>
                <c:pt idx="161">
                  <c:v>0.48353293413173654</c:v>
                </c:pt>
                <c:pt idx="162">
                  <c:v>0.48652694610778441</c:v>
                </c:pt>
                <c:pt idx="163">
                  <c:v>0.48952095808383234</c:v>
                </c:pt>
                <c:pt idx="164">
                  <c:v>0.49251497005988026</c:v>
                </c:pt>
                <c:pt idx="165">
                  <c:v>0.49550898203592814</c:v>
                </c:pt>
                <c:pt idx="166">
                  <c:v>0.49850299401197606</c:v>
                </c:pt>
                <c:pt idx="167">
                  <c:v>0.50149700598802394</c:v>
                </c:pt>
                <c:pt idx="168">
                  <c:v>0.50449101796407181</c:v>
                </c:pt>
                <c:pt idx="169">
                  <c:v>0.50748502994011979</c:v>
                </c:pt>
                <c:pt idx="170">
                  <c:v>0.51047904191616766</c:v>
                </c:pt>
                <c:pt idx="171">
                  <c:v>0.51347305389221554</c:v>
                </c:pt>
                <c:pt idx="172">
                  <c:v>0.51646706586826352</c:v>
                </c:pt>
                <c:pt idx="173">
                  <c:v>0.51946107784431139</c:v>
                </c:pt>
                <c:pt idx="174">
                  <c:v>0.52245508982035926</c:v>
                </c:pt>
                <c:pt idx="175">
                  <c:v>0.52544910179640714</c:v>
                </c:pt>
                <c:pt idx="176">
                  <c:v>0.52844311377245512</c:v>
                </c:pt>
                <c:pt idx="177">
                  <c:v>0.53143712574850299</c:v>
                </c:pt>
                <c:pt idx="178">
                  <c:v>0.53443113772455086</c:v>
                </c:pt>
                <c:pt idx="179">
                  <c:v>0.53742514970059885</c:v>
                </c:pt>
                <c:pt idx="180">
                  <c:v>0.54041916167664672</c:v>
                </c:pt>
                <c:pt idx="181">
                  <c:v>0.54341317365269459</c:v>
                </c:pt>
                <c:pt idx="182">
                  <c:v>0.54640718562874246</c:v>
                </c:pt>
                <c:pt idx="183">
                  <c:v>0.54940119760479045</c:v>
                </c:pt>
                <c:pt idx="184">
                  <c:v>0.55239520958083832</c:v>
                </c:pt>
                <c:pt idx="185">
                  <c:v>0.55538922155688619</c:v>
                </c:pt>
                <c:pt idx="186">
                  <c:v>0.55838323353293418</c:v>
                </c:pt>
                <c:pt idx="187">
                  <c:v>0.56137724550898205</c:v>
                </c:pt>
                <c:pt idx="188">
                  <c:v>0.56437125748502992</c:v>
                </c:pt>
                <c:pt idx="189">
                  <c:v>0.56736526946107779</c:v>
                </c:pt>
                <c:pt idx="190">
                  <c:v>0.57035928143712578</c:v>
                </c:pt>
                <c:pt idx="191">
                  <c:v>0.57335329341317365</c:v>
                </c:pt>
                <c:pt idx="192">
                  <c:v>0.57634730538922152</c:v>
                </c:pt>
                <c:pt idx="193">
                  <c:v>0.5793413173652695</c:v>
                </c:pt>
                <c:pt idx="194">
                  <c:v>0.58233532934131738</c:v>
                </c:pt>
                <c:pt idx="195">
                  <c:v>0.58532934131736525</c:v>
                </c:pt>
                <c:pt idx="196">
                  <c:v>0.58832335329341312</c:v>
                </c:pt>
                <c:pt idx="197">
                  <c:v>0.5913173652694611</c:v>
                </c:pt>
                <c:pt idx="198">
                  <c:v>0.59431137724550898</c:v>
                </c:pt>
                <c:pt idx="199">
                  <c:v>0.59730538922155685</c:v>
                </c:pt>
                <c:pt idx="200">
                  <c:v>0.60029940119760483</c:v>
                </c:pt>
                <c:pt idx="201">
                  <c:v>0.6032934131736527</c:v>
                </c:pt>
                <c:pt idx="202">
                  <c:v>0.60628742514970058</c:v>
                </c:pt>
                <c:pt idx="203">
                  <c:v>0.60928143712574845</c:v>
                </c:pt>
                <c:pt idx="204">
                  <c:v>0.61227544910179643</c:v>
                </c:pt>
                <c:pt idx="205">
                  <c:v>0.6152694610778443</c:v>
                </c:pt>
                <c:pt idx="206">
                  <c:v>0.61826347305389218</c:v>
                </c:pt>
                <c:pt idx="207">
                  <c:v>0.62125748502994016</c:v>
                </c:pt>
                <c:pt idx="208">
                  <c:v>0.62425149700598803</c:v>
                </c:pt>
                <c:pt idx="209">
                  <c:v>0.6272455089820359</c:v>
                </c:pt>
                <c:pt idx="210">
                  <c:v>0.63023952095808389</c:v>
                </c:pt>
                <c:pt idx="211">
                  <c:v>0.63323353293413176</c:v>
                </c:pt>
                <c:pt idx="212">
                  <c:v>0.63622754491017963</c:v>
                </c:pt>
                <c:pt idx="213">
                  <c:v>0.6392215568862275</c:v>
                </c:pt>
                <c:pt idx="214">
                  <c:v>0.64221556886227549</c:v>
                </c:pt>
                <c:pt idx="215">
                  <c:v>0.64520958083832336</c:v>
                </c:pt>
                <c:pt idx="216">
                  <c:v>0.64820359281437123</c:v>
                </c:pt>
                <c:pt idx="217">
                  <c:v>0.65119760479041922</c:v>
                </c:pt>
                <c:pt idx="218">
                  <c:v>0.65419161676646709</c:v>
                </c:pt>
                <c:pt idx="219">
                  <c:v>0.65718562874251496</c:v>
                </c:pt>
                <c:pt idx="220">
                  <c:v>0.66017964071856283</c:v>
                </c:pt>
                <c:pt idx="221">
                  <c:v>0.66317365269461082</c:v>
                </c:pt>
                <c:pt idx="222">
                  <c:v>0.66616766467065869</c:v>
                </c:pt>
                <c:pt idx="223">
                  <c:v>0.66916167664670656</c:v>
                </c:pt>
                <c:pt idx="224">
                  <c:v>0.67215568862275454</c:v>
                </c:pt>
                <c:pt idx="225">
                  <c:v>0.67514970059880242</c:v>
                </c:pt>
                <c:pt idx="226">
                  <c:v>0.67814371257485029</c:v>
                </c:pt>
                <c:pt idx="227">
                  <c:v>0.68113772455089816</c:v>
                </c:pt>
                <c:pt idx="228">
                  <c:v>0.68413173652694614</c:v>
                </c:pt>
                <c:pt idx="229">
                  <c:v>0.68712574850299402</c:v>
                </c:pt>
                <c:pt idx="230">
                  <c:v>0.69011976047904189</c:v>
                </c:pt>
                <c:pt idx="231">
                  <c:v>0.69311377245508987</c:v>
                </c:pt>
                <c:pt idx="232">
                  <c:v>0.69610778443113774</c:v>
                </c:pt>
                <c:pt idx="233">
                  <c:v>0.69910179640718562</c:v>
                </c:pt>
                <c:pt idx="234">
                  <c:v>0.70209580838323349</c:v>
                </c:pt>
                <c:pt idx="235">
                  <c:v>0.70508982035928147</c:v>
                </c:pt>
                <c:pt idx="236">
                  <c:v>0.70808383233532934</c:v>
                </c:pt>
                <c:pt idx="237">
                  <c:v>0.71107784431137722</c:v>
                </c:pt>
                <c:pt idx="238">
                  <c:v>0.7140718562874252</c:v>
                </c:pt>
                <c:pt idx="239">
                  <c:v>0.71706586826347307</c:v>
                </c:pt>
                <c:pt idx="240">
                  <c:v>0.72005988023952094</c:v>
                </c:pt>
                <c:pt idx="241">
                  <c:v>0.72305389221556882</c:v>
                </c:pt>
                <c:pt idx="242">
                  <c:v>0.7260479041916168</c:v>
                </c:pt>
                <c:pt idx="243">
                  <c:v>0.72904191616766467</c:v>
                </c:pt>
                <c:pt idx="244">
                  <c:v>0.73203592814371254</c:v>
                </c:pt>
                <c:pt idx="245">
                  <c:v>0.73502994011976053</c:v>
                </c:pt>
                <c:pt idx="246">
                  <c:v>0.7380239520958084</c:v>
                </c:pt>
                <c:pt idx="247">
                  <c:v>0.74101796407185627</c:v>
                </c:pt>
                <c:pt idx="248">
                  <c:v>0.74401197604790414</c:v>
                </c:pt>
                <c:pt idx="249">
                  <c:v>0.74700598802395213</c:v>
                </c:pt>
                <c:pt idx="250">
                  <c:v>0.75</c:v>
                </c:pt>
                <c:pt idx="251">
                  <c:v>0.75299401197604787</c:v>
                </c:pt>
                <c:pt idx="252">
                  <c:v>0.75598802395209586</c:v>
                </c:pt>
                <c:pt idx="253">
                  <c:v>0.75898203592814373</c:v>
                </c:pt>
                <c:pt idx="254">
                  <c:v>0.7619760479041916</c:v>
                </c:pt>
                <c:pt idx="255">
                  <c:v>0.76497005988023947</c:v>
                </c:pt>
                <c:pt idx="256">
                  <c:v>0.76796407185628746</c:v>
                </c:pt>
                <c:pt idx="257">
                  <c:v>0.77095808383233533</c:v>
                </c:pt>
                <c:pt idx="258">
                  <c:v>0.7739520958083832</c:v>
                </c:pt>
                <c:pt idx="259">
                  <c:v>0.77694610778443118</c:v>
                </c:pt>
                <c:pt idx="260">
                  <c:v>0.77994011976047906</c:v>
                </c:pt>
                <c:pt idx="261">
                  <c:v>0.78293413173652693</c:v>
                </c:pt>
                <c:pt idx="262">
                  <c:v>0.7859281437125748</c:v>
                </c:pt>
                <c:pt idx="263">
                  <c:v>0.78892215568862278</c:v>
                </c:pt>
                <c:pt idx="264">
                  <c:v>0.79191616766467066</c:v>
                </c:pt>
                <c:pt idx="265">
                  <c:v>0.79491017964071853</c:v>
                </c:pt>
                <c:pt idx="266">
                  <c:v>0.79790419161676651</c:v>
                </c:pt>
                <c:pt idx="267">
                  <c:v>0.80089820359281438</c:v>
                </c:pt>
                <c:pt idx="268">
                  <c:v>0.80389221556886226</c:v>
                </c:pt>
                <c:pt idx="269">
                  <c:v>0.80688622754491013</c:v>
                </c:pt>
                <c:pt idx="270">
                  <c:v>0.80988023952095811</c:v>
                </c:pt>
                <c:pt idx="271">
                  <c:v>0.81287425149700598</c:v>
                </c:pt>
                <c:pt idx="272">
                  <c:v>0.81586826347305386</c:v>
                </c:pt>
                <c:pt idx="273">
                  <c:v>0.81886227544910184</c:v>
                </c:pt>
                <c:pt idx="274">
                  <c:v>0.82185628742514971</c:v>
                </c:pt>
                <c:pt idx="275">
                  <c:v>0.82485029940119758</c:v>
                </c:pt>
                <c:pt idx="276">
                  <c:v>0.82784431137724546</c:v>
                </c:pt>
                <c:pt idx="277">
                  <c:v>0.83083832335329344</c:v>
                </c:pt>
                <c:pt idx="278">
                  <c:v>0.83383233532934131</c:v>
                </c:pt>
                <c:pt idx="279">
                  <c:v>0.83682634730538918</c:v>
                </c:pt>
                <c:pt idx="280">
                  <c:v>0.83982035928143717</c:v>
                </c:pt>
                <c:pt idx="281">
                  <c:v>0.84281437125748504</c:v>
                </c:pt>
                <c:pt idx="282">
                  <c:v>0.84580838323353291</c:v>
                </c:pt>
                <c:pt idx="283">
                  <c:v>0.84880239520958078</c:v>
                </c:pt>
                <c:pt idx="284">
                  <c:v>0.85179640718562877</c:v>
                </c:pt>
                <c:pt idx="285">
                  <c:v>0.85479041916167664</c:v>
                </c:pt>
                <c:pt idx="286">
                  <c:v>0.85778443113772451</c:v>
                </c:pt>
                <c:pt idx="287">
                  <c:v>0.8607784431137725</c:v>
                </c:pt>
                <c:pt idx="288">
                  <c:v>0.86377245508982037</c:v>
                </c:pt>
                <c:pt idx="289">
                  <c:v>0.86676646706586824</c:v>
                </c:pt>
                <c:pt idx="290">
                  <c:v>0.86976047904191611</c:v>
                </c:pt>
                <c:pt idx="291">
                  <c:v>0.8727544910179641</c:v>
                </c:pt>
                <c:pt idx="292">
                  <c:v>0.87574850299401197</c:v>
                </c:pt>
                <c:pt idx="293">
                  <c:v>0.87874251497005984</c:v>
                </c:pt>
                <c:pt idx="294">
                  <c:v>0.88173652694610782</c:v>
                </c:pt>
                <c:pt idx="295">
                  <c:v>0.8847305389221557</c:v>
                </c:pt>
                <c:pt idx="296">
                  <c:v>0.88772455089820357</c:v>
                </c:pt>
                <c:pt idx="297">
                  <c:v>0.89071856287425155</c:v>
                </c:pt>
                <c:pt idx="298">
                  <c:v>0.89371257485029942</c:v>
                </c:pt>
                <c:pt idx="299">
                  <c:v>0.8967065868263473</c:v>
                </c:pt>
                <c:pt idx="300">
                  <c:v>0.89970059880239517</c:v>
                </c:pt>
                <c:pt idx="301">
                  <c:v>0.90269461077844315</c:v>
                </c:pt>
                <c:pt idx="302">
                  <c:v>0.90568862275449102</c:v>
                </c:pt>
                <c:pt idx="303">
                  <c:v>0.9086826347305389</c:v>
                </c:pt>
                <c:pt idx="304">
                  <c:v>0.91167664670658688</c:v>
                </c:pt>
                <c:pt idx="305">
                  <c:v>0.91467065868263475</c:v>
                </c:pt>
                <c:pt idx="306">
                  <c:v>0.91766467065868262</c:v>
                </c:pt>
                <c:pt idx="307">
                  <c:v>0.9206586826347305</c:v>
                </c:pt>
                <c:pt idx="308">
                  <c:v>0.92365269461077848</c:v>
                </c:pt>
                <c:pt idx="309">
                  <c:v>0.92664670658682635</c:v>
                </c:pt>
                <c:pt idx="310">
                  <c:v>0.92964071856287422</c:v>
                </c:pt>
                <c:pt idx="311">
                  <c:v>0.93263473053892221</c:v>
                </c:pt>
                <c:pt idx="312">
                  <c:v>0.93562874251497008</c:v>
                </c:pt>
                <c:pt idx="313">
                  <c:v>0.93862275449101795</c:v>
                </c:pt>
                <c:pt idx="314">
                  <c:v>0.94161676646706582</c:v>
                </c:pt>
                <c:pt idx="315">
                  <c:v>0.94461077844311381</c:v>
                </c:pt>
                <c:pt idx="316">
                  <c:v>0.94760479041916168</c:v>
                </c:pt>
                <c:pt idx="317">
                  <c:v>0.95059880239520955</c:v>
                </c:pt>
                <c:pt idx="318">
                  <c:v>0.95359281437125754</c:v>
                </c:pt>
                <c:pt idx="319">
                  <c:v>0.95658682634730541</c:v>
                </c:pt>
                <c:pt idx="320">
                  <c:v>0.95958083832335328</c:v>
                </c:pt>
                <c:pt idx="321">
                  <c:v>0.96257485029940115</c:v>
                </c:pt>
                <c:pt idx="322">
                  <c:v>0.96556886227544914</c:v>
                </c:pt>
                <c:pt idx="323">
                  <c:v>0.96856287425149701</c:v>
                </c:pt>
                <c:pt idx="324">
                  <c:v>0.97155688622754488</c:v>
                </c:pt>
                <c:pt idx="325">
                  <c:v>0.97455089820359286</c:v>
                </c:pt>
                <c:pt idx="326">
                  <c:v>0.97754491017964074</c:v>
                </c:pt>
                <c:pt idx="327">
                  <c:v>0.98053892215568861</c:v>
                </c:pt>
                <c:pt idx="328">
                  <c:v>0.98353293413173648</c:v>
                </c:pt>
                <c:pt idx="329">
                  <c:v>0.98652694610778446</c:v>
                </c:pt>
                <c:pt idx="330">
                  <c:v>0.98952095808383234</c:v>
                </c:pt>
                <c:pt idx="331">
                  <c:v>0.99251497005988021</c:v>
                </c:pt>
                <c:pt idx="332">
                  <c:v>0.99550898203592819</c:v>
                </c:pt>
                <c:pt idx="333">
                  <c:v>0.99850299401197606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PlotsOrig!$I$14</c:f>
              <c:strCache>
                <c:ptCount val="1"/>
                <c:pt idx="0">
                  <c:v>Fitted CDF</c:v>
                </c:pt>
              </c:strCache>
            </c:strRef>
          </c:tx>
          <c:xVal>
            <c:numRef>
              <c:f>PlotsOrig!$G$15:$G$32000</c:f>
              <c:numCache>
                <c:formatCode>General</c:formatCode>
                <c:ptCount val="31986"/>
                <c:pt idx="0">
                  <c:v>26.936631853073933</c:v>
                </c:pt>
                <c:pt idx="1">
                  <c:v>351.531361614042</c:v>
                </c:pt>
                <c:pt idx="2">
                  <c:v>737.03299933109759</c:v>
                </c:pt>
                <c:pt idx="3">
                  <c:v>982.90418048528011</c:v>
                </c:pt>
                <c:pt idx="4">
                  <c:v>1010.0858383876759</c:v>
                </c:pt>
                <c:pt idx="5">
                  <c:v>1082.1337346729076</c:v>
                </c:pt>
                <c:pt idx="6">
                  <c:v>1132.4021668570972</c:v>
                </c:pt>
                <c:pt idx="7">
                  <c:v>1635.9014619689976</c:v>
                </c:pt>
                <c:pt idx="8">
                  <c:v>1874.6718877027536</c:v>
                </c:pt>
                <c:pt idx="9">
                  <c:v>2080.6352853261496</c:v>
                </c:pt>
                <c:pt idx="10">
                  <c:v>2097.2731598846649</c:v>
                </c:pt>
                <c:pt idx="11">
                  <c:v>2467.5154171576987</c:v>
                </c:pt>
                <c:pt idx="12">
                  <c:v>2714.8914580200926</c:v>
                </c:pt>
                <c:pt idx="13">
                  <c:v>3965.1258341913399</c:v>
                </c:pt>
                <c:pt idx="14">
                  <c:v>4078.1134260816643</c:v>
                </c:pt>
                <c:pt idx="15">
                  <c:v>5520.1061630367803</c:v>
                </c:pt>
                <c:pt idx="16">
                  <c:v>5809.1951672746463</c:v>
                </c:pt>
                <c:pt idx="17">
                  <c:v>5901.2186330393943</c:v>
                </c:pt>
                <c:pt idx="18">
                  <c:v>7077.9750144706422</c:v>
                </c:pt>
                <c:pt idx="19">
                  <c:v>7235.373096413301</c:v>
                </c:pt>
                <c:pt idx="20">
                  <c:v>7239.4062159258665</c:v>
                </c:pt>
                <c:pt idx="21">
                  <c:v>8071.2898952865735</c:v>
                </c:pt>
                <c:pt idx="22">
                  <c:v>8317.9284598885588</c:v>
                </c:pt>
                <c:pt idx="23">
                  <c:v>8557.6867052905</c:v>
                </c:pt>
                <c:pt idx="24">
                  <c:v>8750.7774578797726</c:v>
                </c:pt>
                <c:pt idx="25">
                  <c:v>8921.0419533928471</c:v>
                </c:pt>
                <c:pt idx="26">
                  <c:v>9198.3554896484166</c:v>
                </c:pt>
                <c:pt idx="27">
                  <c:v>9453.4289428183038</c:v>
                </c:pt>
                <c:pt idx="28">
                  <c:v>10027.401968164029</c:v>
                </c:pt>
                <c:pt idx="29">
                  <c:v>11143.08303008708</c:v>
                </c:pt>
                <c:pt idx="30">
                  <c:v>11224.11817734278</c:v>
                </c:pt>
                <c:pt idx="31">
                  <c:v>11278.830365535789</c:v>
                </c:pt>
                <c:pt idx="32">
                  <c:v>11408.501202817657</c:v>
                </c:pt>
                <c:pt idx="33">
                  <c:v>11643.792765798891</c:v>
                </c:pt>
                <c:pt idx="34">
                  <c:v>11731.426017485255</c:v>
                </c:pt>
                <c:pt idx="35">
                  <c:v>11824.818918979565</c:v>
                </c:pt>
                <c:pt idx="36">
                  <c:v>11934.385712039577</c:v>
                </c:pt>
                <c:pt idx="37">
                  <c:v>11982.405636026271</c:v>
                </c:pt>
                <c:pt idx="38">
                  <c:v>12233.228415312598</c:v>
                </c:pt>
                <c:pt idx="39">
                  <c:v>12399.397084495604</c:v>
                </c:pt>
                <c:pt idx="40">
                  <c:v>12463.184667372014</c:v>
                </c:pt>
                <c:pt idx="41">
                  <c:v>12829.356768900499</c:v>
                </c:pt>
                <c:pt idx="42">
                  <c:v>12959.14765265676</c:v>
                </c:pt>
                <c:pt idx="43">
                  <c:v>13839.064272634962</c:v>
                </c:pt>
                <c:pt idx="44">
                  <c:v>13967.435583852006</c:v>
                </c:pt>
                <c:pt idx="45">
                  <c:v>14072.966578824815</c:v>
                </c:pt>
                <c:pt idx="46">
                  <c:v>14167.417537201696</c:v>
                </c:pt>
                <c:pt idx="47">
                  <c:v>14868.13259903399</c:v>
                </c:pt>
                <c:pt idx="48">
                  <c:v>15042.106405692104</c:v>
                </c:pt>
                <c:pt idx="49">
                  <c:v>15218.614177362444</c:v>
                </c:pt>
                <c:pt idx="50">
                  <c:v>15259.75701010523</c:v>
                </c:pt>
                <c:pt idx="51">
                  <c:v>15664.077094788216</c:v>
                </c:pt>
                <c:pt idx="52">
                  <c:v>15686.178836098237</c:v>
                </c:pt>
                <c:pt idx="53">
                  <c:v>15845.524331137836</c:v>
                </c:pt>
                <c:pt idx="54">
                  <c:v>15875.474935298602</c:v>
                </c:pt>
                <c:pt idx="55">
                  <c:v>16296.020231820698</c:v>
                </c:pt>
                <c:pt idx="56">
                  <c:v>16564.600755056672</c:v>
                </c:pt>
                <c:pt idx="57">
                  <c:v>16974.774527981735</c:v>
                </c:pt>
                <c:pt idx="58">
                  <c:v>16997.654962968085</c:v>
                </c:pt>
                <c:pt idx="59">
                  <c:v>17125.881991083639</c:v>
                </c:pt>
                <c:pt idx="60">
                  <c:v>17350.923833909732</c:v>
                </c:pt>
                <c:pt idx="61">
                  <c:v>18131.984650112794</c:v>
                </c:pt>
                <c:pt idx="62">
                  <c:v>18525.088184192013</c:v>
                </c:pt>
                <c:pt idx="63">
                  <c:v>18714.716511698105</c:v>
                </c:pt>
                <c:pt idx="64">
                  <c:v>18922.762852582811</c:v>
                </c:pt>
                <c:pt idx="65">
                  <c:v>18961.352642225193</c:v>
                </c:pt>
                <c:pt idx="66">
                  <c:v>19001.880320672597</c:v>
                </c:pt>
                <c:pt idx="67">
                  <c:v>19021.639737515394</c:v>
                </c:pt>
                <c:pt idx="68">
                  <c:v>19196.512875058404</c:v>
                </c:pt>
                <c:pt idx="69">
                  <c:v>20035.002712651956</c:v>
                </c:pt>
                <c:pt idx="70">
                  <c:v>20055.834826091086</c:v>
                </c:pt>
                <c:pt idx="71">
                  <c:v>20277.392885337351</c:v>
                </c:pt>
                <c:pt idx="72">
                  <c:v>20476.685106570585</c:v>
                </c:pt>
                <c:pt idx="73">
                  <c:v>20816.286930093196</c:v>
                </c:pt>
                <c:pt idx="74">
                  <c:v>20832.250073298157</c:v>
                </c:pt>
                <c:pt idx="75">
                  <c:v>20882.883323344679</c:v>
                </c:pt>
                <c:pt idx="76">
                  <c:v>20900.246564755806</c:v>
                </c:pt>
                <c:pt idx="77">
                  <c:v>21108.286636442506</c:v>
                </c:pt>
                <c:pt idx="78">
                  <c:v>22050.937651159948</c:v>
                </c:pt>
                <c:pt idx="79">
                  <c:v>22487.095708657853</c:v>
                </c:pt>
                <c:pt idx="80">
                  <c:v>22534.67090689902</c:v>
                </c:pt>
                <c:pt idx="81">
                  <c:v>22542.162386058113</c:v>
                </c:pt>
                <c:pt idx="82">
                  <c:v>22784.760729341302</c:v>
                </c:pt>
                <c:pt idx="83">
                  <c:v>23387.824498117243</c:v>
                </c:pt>
                <c:pt idx="84">
                  <c:v>23429.849473493399</c:v>
                </c:pt>
                <c:pt idx="85">
                  <c:v>23474.241173155671</c:v>
                </c:pt>
                <c:pt idx="86">
                  <c:v>23599.410896027744</c:v>
                </c:pt>
                <c:pt idx="87">
                  <c:v>24093.559490261829</c:v>
                </c:pt>
                <c:pt idx="88">
                  <c:v>24333.71568118142</c:v>
                </c:pt>
                <c:pt idx="89">
                  <c:v>24773.177831517765</c:v>
                </c:pt>
                <c:pt idx="90">
                  <c:v>24780.283802323669</c:v>
                </c:pt>
                <c:pt idx="91">
                  <c:v>24782.425357187753</c:v>
                </c:pt>
                <c:pt idx="92">
                  <c:v>24919.198824435589</c:v>
                </c:pt>
                <c:pt idx="93">
                  <c:v>25067.736966056807</c:v>
                </c:pt>
                <c:pt idx="94">
                  <c:v>26065.69588576127</c:v>
                </c:pt>
                <c:pt idx="95">
                  <c:v>26091.627720871526</c:v>
                </c:pt>
                <c:pt idx="96">
                  <c:v>26301.882165680414</c:v>
                </c:pt>
                <c:pt idx="97">
                  <c:v>26796.641353025916</c:v>
                </c:pt>
                <c:pt idx="98">
                  <c:v>26970.585285687681</c:v>
                </c:pt>
                <c:pt idx="99">
                  <c:v>27168.78170760176</c:v>
                </c:pt>
                <c:pt idx="100">
                  <c:v>27386.908683289825</c:v>
                </c:pt>
                <c:pt idx="101">
                  <c:v>27739.053871455937</c:v>
                </c:pt>
                <c:pt idx="102">
                  <c:v>27942.754707391126</c:v>
                </c:pt>
                <c:pt idx="103">
                  <c:v>28680.145595316921</c:v>
                </c:pt>
                <c:pt idx="104">
                  <c:v>29522.923540865719</c:v>
                </c:pt>
                <c:pt idx="105">
                  <c:v>30336.306927276255</c:v>
                </c:pt>
                <c:pt idx="106">
                  <c:v>30421.047390619609</c:v>
                </c:pt>
                <c:pt idx="107">
                  <c:v>30604.437451049434</c:v>
                </c:pt>
                <c:pt idx="108">
                  <c:v>30653.542615144001</c:v>
                </c:pt>
                <c:pt idx="109">
                  <c:v>31064.163349960687</c:v>
                </c:pt>
                <c:pt idx="110">
                  <c:v>31183.343651931173</c:v>
                </c:pt>
                <c:pt idx="111">
                  <c:v>31362.425520053617</c:v>
                </c:pt>
                <c:pt idx="112">
                  <c:v>31983.521200581494</c:v>
                </c:pt>
                <c:pt idx="113">
                  <c:v>32272.488281055212</c:v>
                </c:pt>
                <c:pt idx="114">
                  <c:v>32441.329383742886</c:v>
                </c:pt>
                <c:pt idx="115">
                  <c:v>32461.305303283989</c:v>
                </c:pt>
                <c:pt idx="116">
                  <c:v>32609.599524134199</c:v>
                </c:pt>
                <c:pt idx="117">
                  <c:v>32831.879410552086</c:v>
                </c:pt>
                <c:pt idx="118">
                  <c:v>33109.655490866331</c:v>
                </c:pt>
                <c:pt idx="119">
                  <c:v>33536.294475198949</c:v>
                </c:pt>
                <c:pt idx="120">
                  <c:v>33916.170765627568</c:v>
                </c:pt>
                <c:pt idx="121">
                  <c:v>34298.205005309603</c:v>
                </c:pt>
                <c:pt idx="122">
                  <c:v>34629.413703655475</c:v>
                </c:pt>
                <c:pt idx="123">
                  <c:v>34759.651115190114</c:v>
                </c:pt>
                <c:pt idx="124">
                  <c:v>35001.245304107368</c:v>
                </c:pt>
                <c:pt idx="125">
                  <c:v>35289.248891634132</c:v>
                </c:pt>
                <c:pt idx="126">
                  <c:v>35294.040198803683</c:v>
                </c:pt>
                <c:pt idx="127">
                  <c:v>35935.180244996765</c:v>
                </c:pt>
                <c:pt idx="128">
                  <c:v>36065.735493975488</c:v>
                </c:pt>
                <c:pt idx="129">
                  <c:v>36179.607804539337</c:v>
                </c:pt>
                <c:pt idx="130">
                  <c:v>36268.667950387819</c:v>
                </c:pt>
                <c:pt idx="131">
                  <c:v>36522.907549208037</c:v>
                </c:pt>
                <c:pt idx="132">
                  <c:v>36529.530410447354</c:v>
                </c:pt>
                <c:pt idx="133">
                  <c:v>37160.790091042953</c:v>
                </c:pt>
                <c:pt idx="134">
                  <c:v>37499.018138058025</c:v>
                </c:pt>
                <c:pt idx="135">
                  <c:v>37540.765540512926</c:v>
                </c:pt>
                <c:pt idx="136">
                  <c:v>38721.036144897851</c:v>
                </c:pt>
                <c:pt idx="137">
                  <c:v>38900.158160298699</c:v>
                </c:pt>
                <c:pt idx="138">
                  <c:v>39163.233250667239</c:v>
                </c:pt>
                <c:pt idx="139">
                  <c:v>39805.045014011783</c:v>
                </c:pt>
                <c:pt idx="140">
                  <c:v>40320.369770437326</c:v>
                </c:pt>
                <c:pt idx="141">
                  <c:v>40676.778239171545</c:v>
                </c:pt>
                <c:pt idx="142">
                  <c:v>40680.776979990493</c:v>
                </c:pt>
                <c:pt idx="143">
                  <c:v>40692.141167091882</c:v>
                </c:pt>
                <c:pt idx="144">
                  <c:v>40875.07383704347</c:v>
                </c:pt>
                <c:pt idx="145">
                  <c:v>41040.502405030784</c:v>
                </c:pt>
                <c:pt idx="146">
                  <c:v>41522.961303526972</c:v>
                </c:pt>
                <c:pt idx="147">
                  <c:v>42127.293526241498</c:v>
                </c:pt>
                <c:pt idx="148">
                  <c:v>42144.948704738883</c:v>
                </c:pt>
                <c:pt idx="149">
                  <c:v>42356.315195302639</c:v>
                </c:pt>
                <c:pt idx="150">
                  <c:v>42357.589302780681</c:v>
                </c:pt>
                <c:pt idx="151">
                  <c:v>43079.421709638504</c:v>
                </c:pt>
                <c:pt idx="152">
                  <c:v>43171.869451398597</c:v>
                </c:pt>
                <c:pt idx="153">
                  <c:v>43285.564703734148</c:v>
                </c:pt>
                <c:pt idx="154">
                  <c:v>43345.282920237689</c:v>
                </c:pt>
                <c:pt idx="155">
                  <c:v>43530.423281503128</c:v>
                </c:pt>
                <c:pt idx="156">
                  <c:v>43680.821228725683</c:v>
                </c:pt>
                <c:pt idx="157">
                  <c:v>43696.697906040819</c:v>
                </c:pt>
                <c:pt idx="158">
                  <c:v>43872.979498127293</c:v>
                </c:pt>
                <c:pt idx="159">
                  <c:v>44147.523383627711</c:v>
                </c:pt>
                <c:pt idx="160">
                  <c:v>44339.047017018253</c:v>
                </c:pt>
                <c:pt idx="161">
                  <c:v>44406.371250657729</c:v>
                </c:pt>
                <c:pt idx="162">
                  <c:v>44581.810198253188</c:v>
                </c:pt>
                <c:pt idx="163">
                  <c:v>45648.69699410435</c:v>
                </c:pt>
                <c:pt idx="164">
                  <c:v>46335.164705332456</c:v>
                </c:pt>
                <c:pt idx="165">
                  <c:v>47024.42967142944</c:v>
                </c:pt>
                <c:pt idx="166">
                  <c:v>47550.10055409027</c:v>
                </c:pt>
                <c:pt idx="167">
                  <c:v>47578.076867776508</c:v>
                </c:pt>
                <c:pt idx="168">
                  <c:v>48140.978462301908</c:v>
                </c:pt>
                <c:pt idx="169">
                  <c:v>48464.943774790372</c:v>
                </c:pt>
                <c:pt idx="170">
                  <c:v>48787.744440552044</c:v>
                </c:pt>
                <c:pt idx="171">
                  <c:v>48993.829062046425</c:v>
                </c:pt>
                <c:pt idx="172">
                  <c:v>49329.072061358282</c:v>
                </c:pt>
                <c:pt idx="173">
                  <c:v>49602.368297736357</c:v>
                </c:pt>
                <c:pt idx="174">
                  <c:v>49841.709159274425</c:v>
                </c:pt>
                <c:pt idx="175">
                  <c:v>50306.925376911844</c:v>
                </c:pt>
                <c:pt idx="176">
                  <c:v>50387.713393199287</c:v>
                </c:pt>
                <c:pt idx="177">
                  <c:v>50709.924394190792</c:v>
                </c:pt>
                <c:pt idx="178">
                  <c:v>50978.907001053398</c:v>
                </c:pt>
                <c:pt idx="179">
                  <c:v>51177.107256676813</c:v>
                </c:pt>
                <c:pt idx="180">
                  <c:v>51231.101781321442</c:v>
                </c:pt>
                <c:pt idx="181">
                  <c:v>51479.894140519689</c:v>
                </c:pt>
                <c:pt idx="182">
                  <c:v>51631.40529443643</c:v>
                </c:pt>
                <c:pt idx="183">
                  <c:v>51673.016986577197</c:v>
                </c:pt>
                <c:pt idx="184">
                  <c:v>51743.59495526144</c:v>
                </c:pt>
                <c:pt idx="185">
                  <c:v>51994.907385440325</c:v>
                </c:pt>
                <c:pt idx="186">
                  <c:v>53194.470418510828</c:v>
                </c:pt>
                <c:pt idx="187">
                  <c:v>53246.159831842706</c:v>
                </c:pt>
                <c:pt idx="188">
                  <c:v>53454.723229962416</c:v>
                </c:pt>
                <c:pt idx="189">
                  <c:v>53665.042561598209</c:v>
                </c:pt>
                <c:pt idx="190">
                  <c:v>53758.320295082143</c:v>
                </c:pt>
                <c:pt idx="191">
                  <c:v>53820.888220555054</c:v>
                </c:pt>
                <c:pt idx="192">
                  <c:v>54037.010348897566</c:v>
                </c:pt>
                <c:pt idx="193">
                  <c:v>54218.524987156743</c:v>
                </c:pt>
                <c:pt idx="194">
                  <c:v>55135.983718013347</c:v>
                </c:pt>
                <c:pt idx="195">
                  <c:v>58935.893918452355</c:v>
                </c:pt>
                <c:pt idx="196">
                  <c:v>59195.975866783672</c:v>
                </c:pt>
                <c:pt idx="197">
                  <c:v>60279.324919891791</c:v>
                </c:pt>
                <c:pt idx="198">
                  <c:v>61654.99384992243</c:v>
                </c:pt>
                <c:pt idx="199">
                  <c:v>62066.894001481436</c:v>
                </c:pt>
                <c:pt idx="200">
                  <c:v>62953.923010171275</c:v>
                </c:pt>
                <c:pt idx="201">
                  <c:v>63032.975058268756</c:v>
                </c:pt>
                <c:pt idx="202">
                  <c:v>63703.7387888757</c:v>
                </c:pt>
                <c:pt idx="203">
                  <c:v>63926.567854357098</c:v>
                </c:pt>
                <c:pt idx="204">
                  <c:v>64009.871383097779</c:v>
                </c:pt>
                <c:pt idx="205">
                  <c:v>64275.384684585311</c:v>
                </c:pt>
                <c:pt idx="206">
                  <c:v>64770.603914142426</c:v>
                </c:pt>
                <c:pt idx="207">
                  <c:v>65181.727137954411</c:v>
                </c:pt>
                <c:pt idx="208">
                  <c:v>65871.202249178881</c:v>
                </c:pt>
                <c:pt idx="209">
                  <c:v>66134.663851956124</c:v>
                </c:pt>
                <c:pt idx="210">
                  <c:v>66809.45053593893</c:v>
                </c:pt>
                <c:pt idx="211">
                  <c:v>66950.942156929246</c:v>
                </c:pt>
                <c:pt idx="212">
                  <c:v>67074.103152545009</c:v>
                </c:pt>
                <c:pt idx="213">
                  <c:v>67292.987554949301</c:v>
                </c:pt>
                <c:pt idx="214">
                  <c:v>68081.736245991124</c:v>
                </c:pt>
                <c:pt idx="215">
                  <c:v>69142.752416669275</c:v>
                </c:pt>
                <c:pt idx="216">
                  <c:v>69289.069289649284</c:v>
                </c:pt>
                <c:pt idx="217">
                  <c:v>69635.496596599187</c:v>
                </c:pt>
                <c:pt idx="218">
                  <c:v>70141.685393251726</c:v>
                </c:pt>
                <c:pt idx="219">
                  <c:v>70528.840579927215</c:v>
                </c:pt>
                <c:pt idx="220">
                  <c:v>71034.071795105789</c:v>
                </c:pt>
                <c:pt idx="221">
                  <c:v>74471.336419849365</c:v>
                </c:pt>
                <c:pt idx="222">
                  <c:v>74908.920019813711</c:v>
                </c:pt>
                <c:pt idx="223">
                  <c:v>75050.852018307138</c:v>
                </c:pt>
                <c:pt idx="224">
                  <c:v>75249.952362575874</c:v>
                </c:pt>
                <c:pt idx="225">
                  <c:v>75519.325845111161</c:v>
                </c:pt>
                <c:pt idx="226">
                  <c:v>76377.769807739576</c:v>
                </c:pt>
                <c:pt idx="227">
                  <c:v>76732.361379133421</c:v>
                </c:pt>
                <c:pt idx="228">
                  <c:v>77779.396962395636</c:v>
                </c:pt>
                <c:pt idx="229">
                  <c:v>77836.195918312689</c:v>
                </c:pt>
                <c:pt idx="230">
                  <c:v>77870.403239033476</c:v>
                </c:pt>
                <c:pt idx="231">
                  <c:v>78599.846371060645</c:v>
                </c:pt>
                <c:pt idx="232">
                  <c:v>79757.849740706515</c:v>
                </c:pt>
                <c:pt idx="233">
                  <c:v>80210.071022157834</c:v>
                </c:pt>
                <c:pt idx="234">
                  <c:v>83214.403702073279</c:v>
                </c:pt>
                <c:pt idx="235">
                  <c:v>83243.251896698814</c:v>
                </c:pt>
                <c:pt idx="236">
                  <c:v>84567.746666497391</c:v>
                </c:pt>
                <c:pt idx="237">
                  <c:v>84634.806830255737</c:v>
                </c:pt>
                <c:pt idx="238">
                  <c:v>85430.192806142542</c:v>
                </c:pt>
                <c:pt idx="239">
                  <c:v>85983.45411448137</c:v>
                </c:pt>
                <c:pt idx="240">
                  <c:v>87817.181280694538</c:v>
                </c:pt>
                <c:pt idx="241">
                  <c:v>87990.120756070479</c:v>
                </c:pt>
                <c:pt idx="242">
                  <c:v>88494.735737871262</c:v>
                </c:pt>
                <c:pt idx="243">
                  <c:v>89008.861997865402</c:v>
                </c:pt>
                <c:pt idx="244">
                  <c:v>90131.268938122259</c:v>
                </c:pt>
                <c:pt idx="245">
                  <c:v>90272.394455561589</c:v>
                </c:pt>
                <c:pt idx="246">
                  <c:v>91985.369305260203</c:v>
                </c:pt>
                <c:pt idx="247">
                  <c:v>92018.7244962642</c:v>
                </c:pt>
                <c:pt idx="248">
                  <c:v>92260.39647507215</c:v>
                </c:pt>
                <c:pt idx="249">
                  <c:v>92407.903943349374</c:v>
                </c:pt>
                <c:pt idx="250">
                  <c:v>93036.694247918975</c:v>
                </c:pt>
                <c:pt idx="251">
                  <c:v>93134.61133477831</c:v>
                </c:pt>
                <c:pt idx="252">
                  <c:v>93371.704981632938</c:v>
                </c:pt>
                <c:pt idx="253">
                  <c:v>93890.564656742121</c:v>
                </c:pt>
                <c:pt idx="254">
                  <c:v>93999.933873953138</c:v>
                </c:pt>
                <c:pt idx="255">
                  <c:v>94808.182895324484</c:v>
                </c:pt>
                <c:pt idx="256">
                  <c:v>96404.843215006011</c:v>
                </c:pt>
                <c:pt idx="257">
                  <c:v>96451.385492464833</c:v>
                </c:pt>
                <c:pt idx="258">
                  <c:v>96833.3900878641</c:v>
                </c:pt>
                <c:pt idx="259">
                  <c:v>98533.643740893676</c:v>
                </c:pt>
                <c:pt idx="260">
                  <c:v>98850.358452404296</c:v>
                </c:pt>
                <c:pt idx="261">
                  <c:v>100082.63395988106</c:v>
                </c:pt>
                <c:pt idx="262">
                  <c:v>100501.19669926012</c:v>
                </c:pt>
                <c:pt idx="263">
                  <c:v>101937.37601874597</c:v>
                </c:pt>
                <c:pt idx="264">
                  <c:v>102284.89871944222</c:v>
                </c:pt>
                <c:pt idx="265">
                  <c:v>102448.575297502</c:v>
                </c:pt>
                <c:pt idx="266">
                  <c:v>102582.71974752343</c:v>
                </c:pt>
                <c:pt idx="267">
                  <c:v>102611.05054323854</c:v>
                </c:pt>
                <c:pt idx="268">
                  <c:v>102787.59989173726</c:v>
                </c:pt>
                <c:pt idx="269">
                  <c:v>102963.71788328876</c:v>
                </c:pt>
                <c:pt idx="270">
                  <c:v>103059.58039370857</c:v>
                </c:pt>
                <c:pt idx="271">
                  <c:v>104751.01204594683</c:v>
                </c:pt>
                <c:pt idx="272">
                  <c:v>105815.43987061923</c:v>
                </c:pt>
                <c:pt idx="273">
                  <c:v>110074.95926330285</c:v>
                </c:pt>
                <c:pt idx="274">
                  <c:v>110694.43102402508</c:v>
                </c:pt>
                <c:pt idx="275">
                  <c:v>111858.83813607979</c:v>
                </c:pt>
                <c:pt idx="276">
                  <c:v>112408.51250557869</c:v>
                </c:pt>
                <c:pt idx="277">
                  <c:v>112805.98997763979</c:v>
                </c:pt>
                <c:pt idx="278">
                  <c:v>114990.31596359304</c:v>
                </c:pt>
                <c:pt idx="279">
                  <c:v>117198.38502614314</c:v>
                </c:pt>
                <c:pt idx="280">
                  <c:v>117848.32318926175</c:v>
                </c:pt>
                <c:pt idx="281">
                  <c:v>118508.48244458261</c:v>
                </c:pt>
                <c:pt idx="282">
                  <c:v>119430.99286180561</c:v>
                </c:pt>
                <c:pt idx="283">
                  <c:v>120441.51843325629</c:v>
                </c:pt>
                <c:pt idx="284">
                  <c:v>120826.02346932638</c:v>
                </c:pt>
                <c:pt idx="285">
                  <c:v>121679.10598752406</c:v>
                </c:pt>
                <c:pt idx="286">
                  <c:v>121826.38488444418</c:v>
                </c:pt>
                <c:pt idx="287">
                  <c:v>124744.2533613444</c:v>
                </c:pt>
                <c:pt idx="288">
                  <c:v>125473.79289161164</c:v>
                </c:pt>
                <c:pt idx="289">
                  <c:v>127221.71575809459</c:v>
                </c:pt>
                <c:pt idx="290">
                  <c:v>130246.34682660553</c:v>
                </c:pt>
                <c:pt idx="291">
                  <c:v>130452.26209890854</c:v>
                </c:pt>
                <c:pt idx="292">
                  <c:v>130702.6841019399</c:v>
                </c:pt>
                <c:pt idx="293">
                  <c:v>132300.78417375244</c:v>
                </c:pt>
                <c:pt idx="294">
                  <c:v>138116.38310615212</c:v>
                </c:pt>
                <c:pt idx="295">
                  <c:v>138422.19484694261</c:v>
                </c:pt>
                <c:pt idx="296">
                  <c:v>140353.81388146177</c:v>
                </c:pt>
                <c:pt idx="297">
                  <c:v>141122.3967924082</c:v>
                </c:pt>
                <c:pt idx="298">
                  <c:v>142217.76438327495</c:v>
                </c:pt>
                <c:pt idx="299">
                  <c:v>146167.38812431198</c:v>
                </c:pt>
                <c:pt idx="300">
                  <c:v>147782.87678222952</c:v>
                </c:pt>
                <c:pt idx="301">
                  <c:v>150947.16108636817</c:v>
                </c:pt>
                <c:pt idx="302">
                  <c:v>152492.09476981079</c:v>
                </c:pt>
                <c:pt idx="303">
                  <c:v>152641.4482637113</c:v>
                </c:pt>
                <c:pt idx="304">
                  <c:v>153166.05664704143</c:v>
                </c:pt>
                <c:pt idx="305">
                  <c:v>153202.92508489697</c:v>
                </c:pt>
                <c:pt idx="306">
                  <c:v>155995.33575065827</c:v>
                </c:pt>
                <c:pt idx="307">
                  <c:v>159401.71092301758</c:v>
                </c:pt>
                <c:pt idx="308">
                  <c:v>164987.56578973812</c:v>
                </c:pt>
                <c:pt idx="309">
                  <c:v>169257.97217243575</c:v>
                </c:pt>
                <c:pt idx="310">
                  <c:v>173001.37444759655</c:v>
                </c:pt>
                <c:pt idx="311">
                  <c:v>174524.26754219699</c:v>
                </c:pt>
                <c:pt idx="312">
                  <c:v>175727.9036700195</c:v>
                </c:pt>
                <c:pt idx="313">
                  <c:v>176586.75054099003</c:v>
                </c:pt>
                <c:pt idx="314">
                  <c:v>178192.71986646517</c:v>
                </c:pt>
                <c:pt idx="315">
                  <c:v>179659.29002734099</c:v>
                </c:pt>
                <c:pt idx="316">
                  <c:v>187974.20979159672</c:v>
                </c:pt>
                <c:pt idx="317">
                  <c:v>189571.52495002485</c:v>
                </c:pt>
                <c:pt idx="318">
                  <c:v>189721.32061658497</c:v>
                </c:pt>
                <c:pt idx="319">
                  <c:v>197367.52179038664</c:v>
                </c:pt>
                <c:pt idx="320">
                  <c:v>198151.80935209678</c:v>
                </c:pt>
                <c:pt idx="321">
                  <c:v>209704.95090428987</c:v>
                </c:pt>
                <c:pt idx="322">
                  <c:v>229089.48350824919</c:v>
                </c:pt>
                <c:pt idx="323">
                  <c:v>231256.50133549477</c:v>
                </c:pt>
                <c:pt idx="324">
                  <c:v>234264.06376158862</c:v>
                </c:pt>
                <c:pt idx="325">
                  <c:v>249577.09583974269</c:v>
                </c:pt>
                <c:pt idx="326">
                  <c:v>275947.92723041313</c:v>
                </c:pt>
                <c:pt idx="327">
                  <c:v>281631.14294574567</c:v>
                </c:pt>
                <c:pt idx="328">
                  <c:v>284449.38914210827</c:v>
                </c:pt>
                <c:pt idx="329">
                  <c:v>296606.97103501193</c:v>
                </c:pt>
                <c:pt idx="330">
                  <c:v>336252.85038832552</c:v>
                </c:pt>
                <c:pt idx="331">
                  <c:v>431979.74033125746</c:v>
                </c:pt>
                <c:pt idx="332">
                  <c:v>437412.46160063241</c:v>
                </c:pt>
                <c:pt idx="333">
                  <c:v>450967.68002408638</c:v>
                </c:pt>
              </c:numCache>
            </c:numRef>
          </c:xVal>
          <c:yVal>
            <c:numRef>
              <c:f>PlotsOrig!$I$15:$I$32000</c:f>
              <c:numCache>
                <c:formatCode>0.0000</c:formatCode>
                <c:ptCount val="31986"/>
                <c:pt idx="0">
                  <c:v>0.15719290067081157</c:v>
                </c:pt>
                <c:pt idx="1">
                  <c:v>0.15835115659502288</c:v>
                </c:pt>
                <c:pt idx="2">
                  <c:v>0.15973400285369807</c:v>
                </c:pt>
                <c:pt idx="3">
                  <c:v>0.16062009024499319</c:v>
                </c:pt>
                <c:pt idx="4">
                  <c:v>0.16071824607073307</c:v>
                </c:pt>
                <c:pt idx="5">
                  <c:v>0.16097860807537395</c:v>
                </c:pt>
                <c:pt idx="6">
                  <c:v>0.16116042781990181</c:v>
                </c:pt>
                <c:pt idx="7">
                  <c:v>0.16298896181229572</c:v>
                </c:pt>
                <c:pt idx="8">
                  <c:v>0.16386078892366335</c:v>
                </c:pt>
                <c:pt idx="9">
                  <c:v>0.16461525377141301</c:v>
                </c:pt>
                <c:pt idx="10">
                  <c:v>0.16467629810381379</c:v>
                </c:pt>
                <c:pt idx="11">
                  <c:v>0.16603851010501022</c:v>
                </c:pt>
                <c:pt idx="12">
                  <c:v>0.16695271306983855</c:v>
                </c:pt>
                <c:pt idx="13">
                  <c:v>0.17162262910246667</c:v>
                </c:pt>
                <c:pt idx="14">
                  <c:v>0.1720487373276757</c:v>
                </c:pt>
                <c:pt idx="15">
                  <c:v>0.17754610745151606</c:v>
                </c:pt>
                <c:pt idx="16">
                  <c:v>0.17866141148909215</c:v>
                </c:pt>
                <c:pt idx="17">
                  <c:v>0.17901736125890338</c:v>
                </c:pt>
                <c:pt idx="18">
                  <c:v>0.18360836266380165</c:v>
                </c:pt>
                <c:pt idx="19">
                  <c:v>0.18422795189919497</c:v>
                </c:pt>
                <c:pt idx="20">
                  <c:v>0.18424384513995659</c:v>
                </c:pt>
                <c:pt idx="21">
                  <c:v>0.18754025583141903</c:v>
                </c:pt>
                <c:pt idx="22">
                  <c:v>0.18852454424033058</c:v>
                </c:pt>
                <c:pt idx="23">
                  <c:v>0.18948442193549397</c:v>
                </c:pt>
                <c:pt idx="24">
                  <c:v>0.1902596474140619</c:v>
                </c:pt>
                <c:pt idx="25">
                  <c:v>0.19094484350658883</c:v>
                </c:pt>
                <c:pt idx="26">
                  <c:v>0.19206407289259675</c:v>
                </c:pt>
                <c:pt idx="27">
                  <c:v>0.19309707840712828</c:v>
                </c:pt>
                <c:pt idx="28">
                  <c:v>0.19543394754969154</c:v>
                </c:pt>
                <c:pt idx="29">
                  <c:v>0.20002519514176853</c:v>
                </c:pt>
                <c:pt idx="30">
                  <c:v>0.20036117783737503</c:v>
                </c:pt>
                <c:pt idx="31">
                  <c:v>0.20058821358638623</c:v>
                </c:pt>
                <c:pt idx="32">
                  <c:v>0.20112691709503472</c:v>
                </c:pt>
                <c:pt idx="33">
                  <c:v>0.20210662325823786</c:v>
                </c:pt>
                <c:pt idx="34">
                  <c:v>0.20247223888962426</c:v>
                </c:pt>
                <c:pt idx="35">
                  <c:v>0.20286231938490881</c:v>
                </c:pt>
                <c:pt idx="36">
                  <c:v>0.20332052629554453</c:v>
                </c:pt>
                <c:pt idx="37">
                  <c:v>0.2035215394925598</c:v>
                </c:pt>
                <c:pt idx="38">
                  <c:v>0.20457341810785123</c:v>
                </c:pt>
                <c:pt idx="39">
                  <c:v>0.20527205974060533</c:v>
                </c:pt>
                <c:pt idx="40">
                  <c:v>0.20554062509859319</c:v>
                </c:pt>
                <c:pt idx="41">
                  <c:v>0.20708635386671601</c:v>
                </c:pt>
                <c:pt idx="42">
                  <c:v>0.20763588893720561</c:v>
                </c:pt>
                <c:pt idx="43">
                  <c:v>0.21138412045371127</c:v>
                </c:pt>
                <c:pt idx="44">
                  <c:v>0.21193424460173621</c:v>
                </c:pt>
                <c:pt idx="45">
                  <c:v>0.2123871151124877</c:v>
                </c:pt>
                <c:pt idx="46">
                  <c:v>0.2127929164026906</c:v>
                </c:pt>
                <c:pt idx="47">
                  <c:v>0.21581758874711154</c:v>
                </c:pt>
                <c:pt idx="48">
                  <c:v>0.21657239879281356</c:v>
                </c:pt>
                <c:pt idx="49">
                  <c:v>0.21733976127379612</c:v>
                </c:pt>
                <c:pt idx="50">
                  <c:v>0.21751885393692852</c:v>
                </c:pt>
                <c:pt idx="51">
                  <c:v>0.21928336483064781</c:v>
                </c:pt>
                <c:pt idx="52">
                  <c:v>0.21938005656321691</c:v>
                </c:pt>
                <c:pt idx="53">
                  <c:v>0.22007789333227554</c:v>
                </c:pt>
                <c:pt idx="54">
                  <c:v>0.22020920085812237</c:v>
                </c:pt>
                <c:pt idx="55">
                  <c:v>0.22205766685582856</c:v>
                </c:pt>
                <c:pt idx="56">
                  <c:v>0.2232428065938882</c:v>
                </c:pt>
                <c:pt idx="57">
                  <c:v>0.22505967046616748</c:v>
                </c:pt>
                <c:pt idx="58">
                  <c:v>0.2251612654335127</c:v>
                </c:pt>
                <c:pt idx="59">
                  <c:v>0.22573110669507521</c:v>
                </c:pt>
                <c:pt idx="60">
                  <c:v>0.22673316286157993</c:v>
                </c:pt>
                <c:pt idx="61">
                  <c:v>0.23023044020668609</c:v>
                </c:pt>
                <c:pt idx="62">
                  <c:v>0.23200195084623049</c:v>
                </c:pt>
                <c:pt idx="63">
                  <c:v>0.23285921196769985</c:v>
                </c:pt>
                <c:pt idx="64">
                  <c:v>0.23380175728908575</c:v>
                </c:pt>
                <c:pt idx="65">
                  <c:v>0.23397681890934247</c:v>
                </c:pt>
                <c:pt idx="66">
                  <c:v>0.23416074986177771</c:v>
                </c:pt>
                <c:pt idx="67">
                  <c:v>0.23425045508948519</c:v>
                </c:pt>
                <c:pt idx="68">
                  <c:v>0.23504518542389102</c:v>
                </c:pt>
                <c:pt idx="69">
                  <c:v>0.23887641165279555</c:v>
                </c:pt>
                <c:pt idx="70">
                  <c:v>0.23897203055373137</c:v>
                </c:pt>
                <c:pt idx="71">
                  <c:v>0.23999027045812321</c:v>
                </c:pt>
                <c:pt idx="72">
                  <c:v>0.24090819807422575</c:v>
                </c:pt>
                <c:pt idx="73">
                  <c:v>0.2424767731760083</c:v>
                </c:pt>
                <c:pt idx="74">
                  <c:v>0.24255064067398108</c:v>
                </c:pt>
                <c:pt idx="75">
                  <c:v>0.24278502047360478</c:v>
                </c:pt>
                <c:pt idx="76">
                  <c:v>0.24286542261457628</c:v>
                </c:pt>
                <c:pt idx="77">
                  <c:v>0.2438298915167077</c:v>
                </c:pt>
                <c:pt idx="78">
                  <c:v>0.24822578461431127</c:v>
                </c:pt>
                <c:pt idx="79">
                  <c:v>0.25027394344006965</c:v>
                </c:pt>
                <c:pt idx="80">
                  <c:v>0.25049789303509351</c:v>
                </c:pt>
                <c:pt idx="81">
                  <c:v>0.25053316717058338</c:v>
                </c:pt>
                <c:pt idx="82">
                  <c:v>0.25167687898406943</c:v>
                </c:pt>
                <c:pt idx="83">
                  <c:v>0.2545318824119161</c:v>
                </c:pt>
                <c:pt idx="84">
                  <c:v>0.25473146606815555</c:v>
                </c:pt>
                <c:pt idx="85">
                  <c:v>0.25494237865472558</c:v>
                </c:pt>
                <c:pt idx="86">
                  <c:v>0.25553757323356685</c:v>
                </c:pt>
                <c:pt idx="87">
                  <c:v>0.25789436973664959</c:v>
                </c:pt>
                <c:pt idx="88">
                  <c:v>0.2590438317792173</c:v>
                </c:pt>
                <c:pt idx="89">
                  <c:v>0.26115407299133364</c:v>
                </c:pt>
                <c:pt idx="90">
                  <c:v>0.26118826739730727</c:v>
                </c:pt>
                <c:pt idx="91">
                  <c:v>0.26119857315347206</c:v>
                </c:pt>
                <c:pt idx="92">
                  <c:v>0.2618571975856297</c:v>
                </c:pt>
                <c:pt idx="93">
                  <c:v>0.26257343766814545</c:v>
                </c:pt>
                <c:pt idx="94">
                  <c:v>0.26741138180911495</c:v>
                </c:pt>
                <c:pt idx="95">
                  <c:v>0.26753769192347121</c:v>
                </c:pt>
                <c:pt idx="96">
                  <c:v>0.26856291953307865</c:v>
                </c:pt>
                <c:pt idx="97">
                  <c:v>0.27098319355249878</c:v>
                </c:pt>
                <c:pt idx="98">
                  <c:v>0.27183667428236813</c:v>
                </c:pt>
                <c:pt idx="99">
                  <c:v>0.27281078078884219</c:v>
                </c:pt>
                <c:pt idx="100">
                  <c:v>0.27388484075995123</c:v>
                </c:pt>
                <c:pt idx="101">
                  <c:v>0.27562320808033591</c:v>
                </c:pt>
                <c:pt idx="102">
                  <c:v>0.27663124944093698</c:v>
                </c:pt>
                <c:pt idx="103">
                  <c:v>0.28029536611215311</c:v>
                </c:pt>
                <c:pt idx="104">
                  <c:v>0.28451172767132588</c:v>
                </c:pt>
                <c:pt idx="105">
                  <c:v>0.28860953939082068</c:v>
                </c:pt>
                <c:pt idx="106">
                  <c:v>0.28903805457551768</c:v>
                </c:pt>
                <c:pt idx="107">
                  <c:v>0.28996644382765668</c:v>
                </c:pt>
                <c:pt idx="108">
                  <c:v>0.29021526969077938</c:v>
                </c:pt>
                <c:pt idx="109">
                  <c:v>0.29229987348291708</c:v>
                </c:pt>
                <c:pt idx="110">
                  <c:v>0.29290621913481907</c:v>
                </c:pt>
                <c:pt idx="111">
                  <c:v>0.2938184179499348</c:v>
                </c:pt>
                <c:pt idx="112">
                  <c:v>0.29699226339067308</c:v>
                </c:pt>
                <c:pt idx="113">
                  <c:v>0.29847423295273806</c:v>
                </c:pt>
                <c:pt idx="114">
                  <c:v>0.29934168998151534</c:v>
                </c:pt>
                <c:pt idx="115">
                  <c:v>0.2994443961131793</c:v>
                </c:pt>
                <c:pt idx="116">
                  <c:v>0.30020734944069388</c:v>
                </c:pt>
                <c:pt idx="117">
                  <c:v>0.30135259171625672</c:v>
                </c:pt>
                <c:pt idx="118">
                  <c:v>0.30278652254209559</c:v>
                </c:pt>
                <c:pt idx="119">
                  <c:v>0.30499483982447051</c:v>
                </c:pt>
                <c:pt idx="120">
                  <c:v>0.30696710770054969</c:v>
                </c:pt>
                <c:pt idx="121">
                  <c:v>0.30895622915421478</c:v>
                </c:pt>
                <c:pt idx="122">
                  <c:v>0.31068526796697971</c:v>
                </c:pt>
                <c:pt idx="123">
                  <c:v>0.31136630802284382</c:v>
                </c:pt>
                <c:pt idx="124">
                  <c:v>0.31263136684133497</c:v>
                </c:pt>
                <c:pt idx="125">
                  <c:v>0.31414232728350544</c:v>
                </c:pt>
                <c:pt idx="126">
                  <c:v>0.31416749049386261</c:v>
                </c:pt>
                <c:pt idx="127">
                  <c:v>0.31754241250252163</c:v>
                </c:pt>
                <c:pt idx="128">
                  <c:v>0.31823152184510339</c:v>
                </c:pt>
                <c:pt idx="129">
                  <c:v>0.31883308787557596</c:v>
                </c:pt>
                <c:pt idx="130">
                  <c:v>0.31930390887420523</c:v>
                </c:pt>
                <c:pt idx="131">
                  <c:v>0.3206495614875185</c:v>
                </c:pt>
                <c:pt idx="132">
                  <c:v>0.3206846469327147</c:v>
                </c:pt>
                <c:pt idx="133">
                  <c:v>0.3240361401005023</c:v>
                </c:pt>
                <c:pt idx="134">
                  <c:v>0.32583777345324016</c:v>
                </c:pt>
                <c:pt idx="135">
                  <c:v>0.32606043194413958</c:v>
                </c:pt>
                <c:pt idx="136">
                  <c:v>0.33238078051182779</c:v>
                </c:pt>
                <c:pt idx="137">
                  <c:v>0.33334421518872409</c:v>
                </c:pt>
                <c:pt idx="138">
                  <c:v>0.3347611980283739</c:v>
                </c:pt>
                <c:pt idx="139">
                  <c:v>0.33822799668566417</c:v>
                </c:pt>
                <c:pt idx="140">
                  <c:v>0.34102154467521584</c:v>
                </c:pt>
                <c:pt idx="141">
                  <c:v>0.34295873842617502</c:v>
                </c:pt>
                <c:pt idx="142">
                  <c:v>0.34298049641103079</c:v>
                </c:pt>
                <c:pt idx="143">
                  <c:v>0.34304233417152785</c:v>
                </c:pt>
                <c:pt idx="144">
                  <c:v>0.34403833233734193</c:v>
                </c:pt>
                <c:pt idx="145">
                  <c:v>0.34493996028429386</c:v>
                </c:pt>
                <c:pt idx="146">
                  <c:v>0.34757450107070309</c:v>
                </c:pt>
                <c:pt idx="147">
                  <c:v>0.35088495187615065</c:v>
                </c:pt>
                <c:pt idx="148">
                  <c:v>0.35098183643777303</c:v>
                </c:pt>
                <c:pt idx="149">
                  <c:v>0.35214248195935099</c:v>
                </c:pt>
                <c:pt idx="150">
                  <c:v>0.35214948246807154</c:v>
                </c:pt>
                <c:pt idx="151">
                  <c:v>0.35612353843410466</c:v>
                </c:pt>
                <c:pt idx="152">
                  <c:v>0.35663365220020321</c:v>
                </c:pt>
                <c:pt idx="153">
                  <c:v>0.35726135846896767</c:v>
                </c:pt>
                <c:pt idx="154">
                  <c:v>0.35759121491960855</c:v>
                </c:pt>
                <c:pt idx="155">
                  <c:v>0.35861452195579457</c:v>
                </c:pt>
                <c:pt idx="156">
                  <c:v>0.35944654912321805</c:v>
                </c:pt>
                <c:pt idx="157">
                  <c:v>0.35953442059765472</c:v>
                </c:pt>
                <c:pt idx="158">
                  <c:v>0.36051057145253451</c:v>
                </c:pt>
                <c:pt idx="159">
                  <c:v>0.36203265497384141</c:v>
                </c:pt>
                <c:pt idx="160">
                  <c:v>0.36309576568775437</c:v>
                </c:pt>
                <c:pt idx="161">
                  <c:v>0.36346972071590322</c:v>
                </c:pt>
                <c:pt idx="162">
                  <c:v>0.364444813693793</c:v>
                </c:pt>
                <c:pt idx="163">
                  <c:v>0.37039328305497821</c:v>
                </c:pt>
                <c:pt idx="164">
                  <c:v>0.37423726627316889</c:v>
                </c:pt>
                <c:pt idx="165">
                  <c:v>0.3781095333063399</c:v>
                </c:pt>
                <c:pt idx="166">
                  <c:v>0.38107101007705613</c:v>
                </c:pt>
                <c:pt idx="167">
                  <c:v>0.38122881761406835</c:v>
                </c:pt>
                <c:pt idx="168">
                  <c:v>0.38440817126902904</c:v>
                </c:pt>
                <c:pt idx="169">
                  <c:v>0.38624152368414472</c:v>
                </c:pt>
                <c:pt idx="170">
                  <c:v>0.38807081507178187</c:v>
                </c:pt>
                <c:pt idx="171">
                  <c:v>0.38923998695383799</c:v>
                </c:pt>
                <c:pt idx="172">
                  <c:v>0.39114404779972661</c:v>
                </c:pt>
                <c:pt idx="173">
                  <c:v>0.39269820812444101</c:v>
                </c:pt>
                <c:pt idx="174">
                  <c:v>0.39406068118258869</c:v>
                </c:pt>
                <c:pt idx="175">
                  <c:v>0.39671267198142934</c:v>
                </c:pt>
                <c:pt idx="176">
                  <c:v>0.39717369957346432</c:v>
                </c:pt>
                <c:pt idx="177">
                  <c:v>0.39901386323782001</c:v>
                </c:pt>
                <c:pt idx="178">
                  <c:v>0.40055175939467275</c:v>
                </c:pt>
                <c:pt idx="179">
                  <c:v>0.4016859493671382</c:v>
                </c:pt>
                <c:pt idx="180">
                  <c:v>0.40199507406118007</c:v>
                </c:pt>
                <c:pt idx="181">
                  <c:v>0.40342022748212725</c:v>
                </c:pt>
                <c:pt idx="182">
                  <c:v>0.40428875657153535</c:v>
                </c:pt>
                <c:pt idx="183">
                  <c:v>0.40452737602273453</c:v>
                </c:pt>
                <c:pt idx="184">
                  <c:v>0.40493218179991419</c:v>
                </c:pt>
                <c:pt idx="185">
                  <c:v>0.40637442839832549</c:v>
                </c:pt>
                <c:pt idx="186">
                  <c:v>0.41327574101750514</c:v>
                </c:pt>
                <c:pt idx="187">
                  <c:v>0.41357373941860665</c:v>
                </c:pt>
                <c:pt idx="188">
                  <c:v>0.41477664747815007</c:v>
                </c:pt>
                <c:pt idx="189">
                  <c:v>0.41599049278668498</c:v>
                </c:pt>
                <c:pt idx="190">
                  <c:v>0.41652909695779178</c:v>
                </c:pt>
                <c:pt idx="191">
                  <c:v>0.41689046449512623</c:v>
                </c:pt>
                <c:pt idx="192">
                  <c:v>0.41813923868660591</c:v>
                </c:pt>
                <c:pt idx="193">
                  <c:v>0.41918868604074055</c:v>
                </c:pt>
                <c:pt idx="194">
                  <c:v>0.42450172844424766</c:v>
                </c:pt>
                <c:pt idx="195">
                  <c:v>0.44664299559153131</c:v>
                </c:pt>
                <c:pt idx="196">
                  <c:v>0.44816535151757253</c:v>
                </c:pt>
                <c:pt idx="197">
                  <c:v>0.45451455911912142</c:v>
                </c:pt>
                <c:pt idx="198">
                  <c:v>0.46259354257046315</c:v>
                </c:pt>
                <c:pt idx="199">
                  <c:v>0.46501569502524293</c:v>
                </c:pt>
                <c:pt idx="200">
                  <c:v>0.47023609936275257</c:v>
                </c:pt>
                <c:pt idx="201">
                  <c:v>0.47070160363557084</c:v>
                </c:pt>
                <c:pt idx="202">
                  <c:v>0.47465299670512207</c:v>
                </c:pt>
                <c:pt idx="203">
                  <c:v>0.47596622864964561</c:v>
                </c:pt>
                <c:pt idx="204">
                  <c:v>0.47645724164350584</c:v>
                </c:pt>
                <c:pt idx="205">
                  <c:v>0.47802248208519893</c:v>
                </c:pt>
                <c:pt idx="206">
                  <c:v>0.4809427605804027</c:v>
                </c:pt>
                <c:pt idx="207">
                  <c:v>0.48336791385783046</c:v>
                </c:pt>
                <c:pt idx="208">
                  <c:v>0.48743635872436181</c:v>
                </c:pt>
                <c:pt idx="209">
                  <c:v>0.48899135758495649</c:v>
                </c:pt>
                <c:pt idx="210">
                  <c:v>0.49297477991432348</c:v>
                </c:pt>
                <c:pt idx="211">
                  <c:v>0.4938101399132942</c:v>
                </c:pt>
                <c:pt idx="212">
                  <c:v>0.49453729897282611</c:v>
                </c:pt>
                <c:pt idx="213">
                  <c:v>0.49582966513310145</c:v>
                </c:pt>
                <c:pt idx="214">
                  <c:v>0.50048696459421538</c:v>
                </c:pt>
                <c:pt idx="215">
                  <c:v>0.50675169335581738</c:v>
                </c:pt>
                <c:pt idx="216">
                  <c:v>0.50761551984422115</c:v>
                </c:pt>
                <c:pt idx="217">
                  <c:v>0.50966060985442596</c:v>
                </c:pt>
                <c:pt idx="218">
                  <c:v>0.51264836026162486</c:v>
                </c:pt>
                <c:pt idx="219">
                  <c:v>0.51493305145184676</c:v>
                </c:pt>
                <c:pt idx="220">
                  <c:v>0.51791378768291385</c:v>
                </c:pt>
                <c:pt idx="221">
                  <c:v>0.53815768400251329</c:v>
                </c:pt>
                <c:pt idx="222">
                  <c:v>0.54072886864027359</c:v>
                </c:pt>
                <c:pt idx="223">
                  <c:v>0.54156248220116709</c:v>
                </c:pt>
                <c:pt idx="224">
                  <c:v>0.54273155554128061</c:v>
                </c:pt>
                <c:pt idx="225">
                  <c:v>0.54431266697946357</c:v>
                </c:pt>
                <c:pt idx="226">
                  <c:v>0.54934657914306206</c:v>
                </c:pt>
                <c:pt idx="227">
                  <c:v>0.55142363544586315</c:v>
                </c:pt>
                <c:pt idx="228">
                  <c:v>0.55754831956580864</c:v>
                </c:pt>
                <c:pt idx="229">
                  <c:v>0.55788018827110841</c:v>
                </c:pt>
                <c:pt idx="230">
                  <c:v>0.55808003748951518</c:v>
                </c:pt>
                <c:pt idx="231">
                  <c:v>0.56233805919881319</c:v>
                </c:pt>
                <c:pt idx="232">
                  <c:v>0.56908274510952506</c:v>
                </c:pt>
                <c:pt idx="233">
                  <c:v>0.57171131847234125</c:v>
                </c:pt>
                <c:pt idx="234">
                  <c:v>0.5890881610054407</c:v>
                </c:pt>
                <c:pt idx="235">
                  <c:v>0.5892542296801857</c:v>
                </c:pt>
                <c:pt idx="236">
                  <c:v>0.59686117877215228</c:v>
                </c:pt>
                <c:pt idx="237">
                  <c:v>0.59724537707868341</c:v>
                </c:pt>
                <c:pt idx="238">
                  <c:v>0.60179501101826216</c:v>
                </c:pt>
                <c:pt idx="239">
                  <c:v>0.60495158249033798</c:v>
                </c:pt>
                <c:pt idx="240">
                  <c:v>0.61536349294147774</c:v>
                </c:pt>
                <c:pt idx="241">
                  <c:v>0.61634129256623882</c:v>
                </c:pt>
                <c:pt idx="242">
                  <c:v>0.61919013248726607</c:v>
                </c:pt>
                <c:pt idx="243">
                  <c:v>0.622086037360158</c:v>
                </c:pt>
                <c:pt idx="244">
                  <c:v>0.6283841997664672</c:v>
                </c:pt>
                <c:pt idx="245">
                  <c:v>0.62917371030001989</c:v>
                </c:pt>
                <c:pt idx="246">
                  <c:v>0.6387125159840854</c:v>
                </c:pt>
                <c:pt idx="247">
                  <c:v>0.63889742537628025</c:v>
                </c:pt>
                <c:pt idx="248">
                  <c:v>0.64023619763825745</c:v>
                </c:pt>
                <c:pt idx="249">
                  <c:v>0.64105249016440313</c:v>
                </c:pt>
                <c:pt idx="250">
                  <c:v>0.64452489646015865</c:v>
                </c:pt>
                <c:pt idx="251">
                  <c:v>0.64506456058973605</c:v>
                </c:pt>
                <c:pt idx="252">
                  <c:v>0.64637008109421057</c:v>
                </c:pt>
                <c:pt idx="253">
                  <c:v>0.64922108636994436</c:v>
                </c:pt>
                <c:pt idx="254">
                  <c:v>0.64982097878292289</c:v>
                </c:pt>
                <c:pt idx="255">
                  <c:v>0.65424257111501349</c:v>
                </c:pt>
                <c:pt idx="256">
                  <c:v>0.66291518964733898</c:v>
                </c:pt>
                <c:pt idx="257">
                  <c:v>0.66316672766387841</c:v>
                </c:pt>
                <c:pt idx="258">
                  <c:v>0.66522850793155719</c:v>
                </c:pt>
                <c:pt idx="259">
                  <c:v>0.67434420621095592</c:v>
                </c:pt>
                <c:pt idx="260">
                  <c:v>0.6760309800318155</c:v>
                </c:pt>
                <c:pt idx="261">
                  <c:v>0.68255930639546247</c:v>
                </c:pt>
                <c:pt idx="262">
                  <c:v>0.684764035341344</c:v>
                </c:pt>
                <c:pt idx="263">
                  <c:v>0.69227866372463231</c:v>
                </c:pt>
                <c:pt idx="264">
                  <c:v>0.69408513575277098</c:v>
                </c:pt>
                <c:pt idx="265">
                  <c:v>0.6949343205953904</c:v>
                </c:pt>
                <c:pt idx="266">
                  <c:v>0.69562950572613746</c:v>
                </c:pt>
                <c:pt idx="267">
                  <c:v>0.69577623592124915</c:v>
                </c:pt>
                <c:pt idx="268">
                  <c:v>0.69668990526972352</c:v>
                </c:pt>
                <c:pt idx="269">
                  <c:v>0.69760011826585</c:v>
                </c:pt>
                <c:pt idx="270">
                  <c:v>0.69809503945599671</c:v>
                </c:pt>
                <c:pt idx="271">
                  <c:v>0.70676702911529299</c:v>
                </c:pt>
                <c:pt idx="272">
                  <c:v>0.71216447126297888</c:v>
                </c:pt>
                <c:pt idx="273">
                  <c:v>0.73328033988308461</c:v>
                </c:pt>
                <c:pt idx="274">
                  <c:v>0.73628476438144075</c:v>
                </c:pt>
                <c:pt idx="275">
                  <c:v>0.7418850180170099</c:v>
                </c:pt>
                <c:pt idx="276">
                  <c:v>0.74450710465673764</c:v>
                </c:pt>
                <c:pt idx="277">
                  <c:v>0.7463944665631117</c:v>
                </c:pt>
                <c:pt idx="278">
                  <c:v>0.75663428705184899</c:v>
                </c:pt>
                <c:pt idx="279">
                  <c:v>0.76675400040052311</c:v>
                </c:pt>
                <c:pt idx="280">
                  <c:v>0.76968759659192854</c:v>
                </c:pt>
                <c:pt idx="281">
                  <c:v>0.77264608687613434</c:v>
                </c:pt>
                <c:pt idx="282">
                  <c:v>0.77674420357154306</c:v>
                </c:pt>
                <c:pt idx="283">
                  <c:v>0.78118467087108034</c:v>
                </c:pt>
                <c:pt idx="284">
                  <c:v>0.78286082908731047</c:v>
                </c:pt>
                <c:pt idx="285">
                  <c:v>0.78655303741566862</c:v>
                </c:pt>
                <c:pt idx="286">
                  <c:v>0.78718674751212248</c:v>
                </c:pt>
                <c:pt idx="287">
                  <c:v>0.799513682494574</c:v>
                </c:pt>
                <c:pt idx="288">
                  <c:v>0.80252736773228028</c:v>
                </c:pt>
                <c:pt idx="289">
                  <c:v>0.8096356588821324</c:v>
                </c:pt>
                <c:pt idx="290">
                  <c:v>0.82155887777840053</c:v>
                </c:pt>
                <c:pt idx="291">
                  <c:v>0.82235313067943339</c:v>
                </c:pt>
                <c:pt idx="292">
                  <c:v>0.82331604298631988</c:v>
                </c:pt>
                <c:pt idx="293">
                  <c:v>0.82938303743187403</c:v>
                </c:pt>
                <c:pt idx="294">
                  <c:v>0.85032003774402753</c:v>
                </c:pt>
                <c:pt idx="295">
                  <c:v>0.85137141517294657</c:v>
                </c:pt>
                <c:pt idx="296">
                  <c:v>0.85789804315804297</c:v>
                </c:pt>
                <c:pt idx="297">
                  <c:v>0.86044018705722136</c:v>
                </c:pt>
                <c:pt idx="298">
                  <c:v>0.86400945204434065</c:v>
                </c:pt>
                <c:pt idx="299">
                  <c:v>0.87635775592198872</c:v>
                </c:pt>
                <c:pt idx="300">
                  <c:v>0.88117504865770213</c:v>
                </c:pt>
                <c:pt idx="301">
                  <c:v>0.8902231967186377</c:v>
                </c:pt>
                <c:pt idx="302">
                  <c:v>0.8944566023609497</c:v>
                </c:pt>
                <c:pt idx="303">
                  <c:v>0.89485951282463039</c:v>
                </c:pt>
                <c:pt idx="304">
                  <c:v>0.89626592384775616</c:v>
                </c:pt>
                <c:pt idx="305">
                  <c:v>0.89636424786377655</c:v>
                </c:pt>
                <c:pt idx="306">
                  <c:v>0.90361601227377253</c:v>
                </c:pt>
                <c:pt idx="307">
                  <c:v>0.91194857312229283</c:v>
                </c:pt>
                <c:pt idx="308">
                  <c:v>0.92443175432034608</c:v>
                </c:pt>
                <c:pt idx="309">
                  <c:v>0.93302883160903904</c:v>
                </c:pt>
                <c:pt idx="310">
                  <c:v>0.93992466635931216</c:v>
                </c:pt>
                <c:pt idx="311">
                  <c:v>0.94256563377187663</c:v>
                </c:pt>
                <c:pt idx="312">
                  <c:v>0.94458761888984166</c:v>
                </c:pt>
                <c:pt idx="313">
                  <c:v>0.94599571776249403</c:v>
                </c:pt>
                <c:pt idx="314">
                  <c:v>0.94855261079045583</c:v>
                </c:pt>
                <c:pt idx="315">
                  <c:v>0.9508025715631071</c:v>
                </c:pt>
                <c:pt idx="316">
                  <c:v>0.96211336221538557</c:v>
                </c:pt>
                <c:pt idx="317">
                  <c:v>0.96402205894994175</c:v>
                </c:pt>
                <c:pt idx="318">
                  <c:v>0.96419694276360424</c:v>
                </c:pt>
                <c:pt idx="319">
                  <c:v>0.97224010480848044</c:v>
                </c:pt>
                <c:pt idx="320">
                  <c:v>0.97297242443340648</c:v>
                </c:pt>
                <c:pt idx="321">
                  <c:v>0.98202059950751386</c:v>
                </c:pt>
                <c:pt idx="322">
                  <c:v>0.99144427996631102</c:v>
                </c:pt>
                <c:pt idx="323">
                  <c:v>0.99216212323896158</c:v>
                </c:pt>
                <c:pt idx="324">
                  <c:v>0.99307042816231861</c:v>
                </c:pt>
                <c:pt idx="325">
                  <c:v>0.99640100423372835</c:v>
                </c:pt>
                <c:pt idx="326">
                  <c:v>0.99895753100866935</c:v>
                </c:pt>
                <c:pt idx="327">
                  <c:v>0.99921648812306896</c:v>
                </c:pt>
                <c:pt idx="328">
                  <c:v>0.99932160569923956</c:v>
                </c:pt>
                <c:pt idx="329">
                  <c:v>0.99964233377885192</c:v>
                </c:pt>
                <c:pt idx="330">
                  <c:v>0.99996412921274358</c:v>
                </c:pt>
                <c:pt idx="331">
                  <c:v>0.9999999642366848</c:v>
                </c:pt>
                <c:pt idx="332">
                  <c:v>0.99999997720479872</c:v>
                </c:pt>
                <c:pt idx="333">
                  <c:v>0.99999999279040108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997824"/>
        <c:axId val="381999744"/>
      </c:scatterChart>
      <c:valAx>
        <c:axId val="381997824"/>
        <c:scaling>
          <c:orientation val="minMax"/>
        </c:scaling>
        <c:delete val="0"/>
        <c:axPos val="b"/>
        <c:title>
          <c:tx>
            <c:strRef>
              <c:f>PlotsOrig!$B$14</c:f>
              <c:strCache>
                <c:ptCount val="1"/>
                <c:pt idx="0">
                  <c:v>Household Income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1999744"/>
        <c:crosses val="autoZero"/>
        <c:crossBetween val="midCat"/>
      </c:valAx>
      <c:valAx>
        <c:axId val="381999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Relative Rank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199782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Empirical Survival = 1 - Empirical CDF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PlotsOrig!$G$14</c:f>
              <c:strCache>
                <c:ptCount val="1"/>
                <c:pt idx="0">
                  <c:v>Ordered Household Income</c:v>
                </c:pt>
              </c:strCache>
            </c:strRef>
          </c:tx>
          <c:xVal>
            <c:numRef>
              <c:f>PlotsOrig!$G$15:$G$32000</c:f>
              <c:numCache>
                <c:formatCode>General</c:formatCode>
                <c:ptCount val="31986"/>
                <c:pt idx="0">
                  <c:v>26.936631853073933</c:v>
                </c:pt>
                <c:pt idx="1">
                  <c:v>351.531361614042</c:v>
                </c:pt>
                <c:pt idx="2">
                  <c:v>737.03299933109759</c:v>
                </c:pt>
                <c:pt idx="3">
                  <c:v>982.90418048528011</c:v>
                </c:pt>
                <c:pt idx="4">
                  <c:v>1010.0858383876759</c:v>
                </c:pt>
                <c:pt idx="5">
                  <c:v>1082.1337346729076</c:v>
                </c:pt>
                <c:pt idx="6">
                  <c:v>1132.4021668570972</c:v>
                </c:pt>
                <c:pt idx="7">
                  <c:v>1635.9014619689976</c:v>
                </c:pt>
                <c:pt idx="8">
                  <c:v>1874.6718877027536</c:v>
                </c:pt>
                <c:pt idx="9">
                  <c:v>2080.6352853261496</c:v>
                </c:pt>
                <c:pt idx="10">
                  <c:v>2097.2731598846649</c:v>
                </c:pt>
                <c:pt idx="11">
                  <c:v>2467.5154171576987</c:v>
                </c:pt>
                <c:pt idx="12">
                  <c:v>2714.8914580200926</c:v>
                </c:pt>
                <c:pt idx="13">
                  <c:v>3965.1258341913399</c:v>
                </c:pt>
                <c:pt idx="14">
                  <c:v>4078.1134260816643</c:v>
                </c:pt>
                <c:pt idx="15">
                  <c:v>5520.1061630367803</c:v>
                </c:pt>
                <c:pt idx="16">
                  <c:v>5809.1951672746463</c:v>
                </c:pt>
                <c:pt idx="17">
                  <c:v>5901.2186330393943</c:v>
                </c:pt>
                <c:pt idx="18">
                  <c:v>7077.9750144706422</c:v>
                </c:pt>
                <c:pt idx="19">
                  <c:v>7235.373096413301</c:v>
                </c:pt>
                <c:pt idx="20">
                  <c:v>7239.4062159258665</c:v>
                </c:pt>
                <c:pt idx="21">
                  <c:v>8071.2898952865735</c:v>
                </c:pt>
                <c:pt idx="22">
                  <c:v>8317.9284598885588</c:v>
                </c:pt>
                <c:pt idx="23">
                  <c:v>8557.6867052905</c:v>
                </c:pt>
                <c:pt idx="24">
                  <c:v>8750.7774578797726</c:v>
                </c:pt>
                <c:pt idx="25">
                  <c:v>8921.0419533928471</c:v>
                </c:pt>
                <c:pt idx="26">
                  <c:v>9198.3554896484166</c:v>
                </c:pt>
                <c:pt idx="27">
                  <c:v>9453.4289428183038</c:v>
                </c:pt>
                <c:pt idx="28">
                  <c:v>10027.401968164029</c:v>
                </c:pt>
                <c:pt idx="29">
                  <c:v>11143.08303008708</c:v>
                </c:pt>
                <c:pt idx="30">
                  <c:v>11224.11817734278</c:v>
                </c:pt>
                <c:pt idx="31">
                  <c:v>11278.830365535789</c:v>
                </c:pt>
                <c:pt idx="32">
                  <c:v>11408.501202817657</c:v>
                </c:pt>
                <c:pt idx="33">
                  <c:v>11643.792765798891</c:v>
                </c:pt>
                <c:pt idx="34">
                  <c:v>11731.426017485255</c:v>
                </c:pt>
                <c:pt idx="35">
                  <c:v>11824.818918979565</c:v>
                </c:pt>
                <c:pt idx="36">
                  <c:v>11934.385712039577</c:v>
                </c:pt>
                <c:pt idx="37">
                  <c:v>11982.405636026271</c:v>
                </c:pt>
                <c:pt idx="38">
                  <c:v>12233.228415312598</c:v>
                </c:pt>
                <c:pt idx="39">
                  <c:v>12399.397084495604</c:v>
                </c:pt>
                <c:pt idx="40">
                  <c:v>12463.184667372014</c:v>
                </c:pt>
                <c:pt idx="41">
                  <c:v>12829.356768900499</c:v>
                </c:pt>
                <c:pt idx="42">
                  <c:v>12959.14765265676</c:v>
                </c:pt>
                <c:pt idx="43">
                  <c:v>13839.064272634962</c:v>
                </c:pt>
                <c:pt idx="44">
                  <c:v>13967.435583852006</c:v>
                </c:pt>
                <c:pt idx="45">
                  <c:v>14072.966578824815</c:v>
                </c:pt>
                <c:pt idx="46">
                  <c:v>14167.417537201696</c:v>
                </c:pt>
                <c:pt idx="47">
                  <c:v>14868.13259903399</c:v>
                </c:pt>
                <c:pt idx="48">
                  <c:v>15042.106405692104</c:v>
                </c:pt>
                <c:pt idx="49">
                  <c:v>15218.614177362444</c:v>
                </c:pt>
                <c:pt idx="50">
                  <c:v>15259.75701010523</c:v>
                </c:pt>
                <c:pt idx="51">
                  <c:v>15664.077094788216</c:v>
                </c:pt>
                <c:pt idx="52">
                  <c:v>15686.178836098237</c:v>
                </c:pt>
                <c:pt idx="53">
                  <c:v>15845.524331137836</c:v>
                </c:pt>
                <c:pt idx="54">
                  <c:v>15875.474935298602</c:v>
                </c:pt>
                <c:pt idx="55">
                  <c:v>16296.020231820698</c:v>
                </c:pt>
                <c:pt idx="56">
                  <c:v>16564.600755056672</c:v>
                </c:pt>
                <c:pt idx="57">
                  <c:v>16974.774527981735</c:v>
                </c:pt>
                <c:pt idx="58">
                  <c:v>16997.654962968085</c:v>
                </c:pt>
                <c:pt idx="59">
                  <c:v>17125.881991083639</c:v>
                </c:pt>
                <c:pt idx="60">
                  <c:v>17350.923833909732</c:v>
                </c:pt>
                <c:pt idx="61">
                  <c:v>18131.984650112794</c:v>
                </c:pt>
                <c:pt idx="62">
                  <c:v>18525.088184192013</c:v>
                </c:pt>
                <c:pt idx="63">
                  <c:v>18714.716511698105</c:v>
                </c:pt>
                <c:pt idx="64">
                  <c:v>18922.762852582811</c:v>
                </c:pt>
                <c:pt idx="65">
                  <c:v>18961.352642225193</c:v>
                </c:pt>
                <c:pt idx="66">
                  <c:v>19001.880320672597</c:v>
                </c:pt>
                <c:pt idx="67">
                  <c:v>19021.639737515394</c:v>
                </c:pt>
                <c:pt idx="68">
                  <c:v>19196.512875058404</c:v>
                </c:pt>
                <c:pt idx="69">
                  <c:v>20035.002712651956</c:v>
                </c:pt>
                <c:pt idx="70">
                  <c:v>20055.834826091086</c:v>
                </c:pt>
                <c:pt idx="71">
                  <c:v>20277.392885337351</c:v>
                </c:pt>
                <c:pt idx="72">
                  <c:v>20476.685106570585</c:v>
                </c:pt>
                <c:pt idx="73">
                  <c:v>20816.286930093196</c:v>
                </c:pt>
                <c:pt idx="74">
                  <c:v>20832.250073298157</c:v>
                </c:pt>
                <c:pt idx="75">
                  <c:v>20882.883323344679</c:v>
                </c:pt>
                <c:pt idx="76">
                  <c:v>20900.246564755806</c:v>
                </c:pt>
                <c:pt idx="77">
                  <c:v>21108.286636442506</c:v>
                </c:pt>
                <c:pt idx="78">
                  <c:v>22050.937651159948</c:v>
                </c:pt>
                <c:pt idx="79">
                  <c:v>22487.095708657853</c:v>
                </c:pt>
                <c:pt idx="80">
                  <c:v>22534.67090689902</c:v>
                </c:pt>
                <c:pt idx="81">
                  <c:v>22542.162386058113</c:v>
                </c:pt>
                <c:pt idx="82">
                  <c:v>22784.760729341302</c:v>
                </c:pt>
                <c:pt idx="83">
                  <c:v>23387.824498117243</c:v>
                </c:pt>
                <c:pt idx="84">
                  <c:v>23429.849473493399</c:v>
                </c:pt>
                <c:pt idx="85">
                  <c:v>23474.241173155671</c:v>
                </c:pt>
                <c:pt idx="86">
                  <c:v>23599.410896027744</c:v>
                </c:pt>
                <c:pt idx="87">
                  <c:v>24093.559490261829</c:v>
                </c:pt>
                <c:pt idx="88">
                  <c:v>24333.71568118142</c:v>
                </c:pt>
                <c:pt idx="89">
                  <c:v>24773.177831517765</c:v>
                </c:pt>
                <c:pt idx="90">
                  <c:v>24780.283802323669</c:v>
                </c:pt>
                <c:pt idx="91">
                  <c:v>24782.425357187753</c:v>
                </c:pt>
                <c:pt idx="92">
                  <c:v>24919.198824435589</c:v>
                </c:pt>
                <c:pt idx="93">
                  <c:v>25067.736966056807</c:v>
                </c:pt>
                <c:pt idx="94">
                  <c:v>26065.69588576127</c:v>
                </c:pt>
                <c:pt idx="95">
                  <c:v>26091.627720871526</c:v>
                </c:pt>
                <c:pt idx="96">
                  <c:v>26301.882165680414</c:v>
                </c:pt>
                <c:pt idx="97">
                  <c:v>26796.641353025916</c:v>
                </c:pt>
                <c:pt idx="98">
                  <c:v>26970.585285687681</c:v>
                </c:pt>
                <c:pt idx="99">
                  <c:v>27168.78170760176</c:v>
                </c:pt>
                <c:pt idx="100">
                  <c:v>27386.908683289825</c:v>
                </c:pt>
                <c:pt idx="101">
                  <c:v>27739.053871455937</c:v>
                </c:pt>
                <c:pt idx="102">
                  <c:v>27942.754707391126</c:v>
                </c:pt>
                <c:pt idx="103">
                  <c:v>28680.145595316921</c:v>
                </c:pt>
                <c:pt idx="104">
                  <c:v>29522.923540865719</c:v>
                </c:pt>
                <c:pt idx="105">
                  <c:v>30336.306927276255</c:v>
                </c:pt>
                <c:pt idx="106">
                  <c:v>30421.047390619609</c:v>
                </c:pt>
                <c:pt idx="107">
                  <c:v>30604.437451049434</c:v>
                </c:pt>
                <c:pt idx="108">
                  <c:v>30653.542615144001</c:v>
                </c:pt>
                <c:pt idx="109">
                  <c:v>31064.163349960687</c:v>
                </c:pt>
                <c:pt idx="110">
                  <c:v>31183.343651931173</c:v>
                </c:pt>
                <c:pt idx="111">
                  <c:v>31362.425520053617</c:v>
                </c:pt>
                <c:pt idx="112">
                  <c:v>31983.521200581494</c:v>
                </c:pt>
                <c:pt idx="113">
                  <c:v>32272.488281055212</c:v>
                </c:pt>
                <c:pt idx="114">
                  <c:v>32441.329383742886</c:v>
                </c:pt>
                <c:pt idx="115">
                  <c:v>32461.305303283989</c:v>
                </c:pt>
                <c:pt idx="116">
                  <c:v>32609.599524134199</c:v>
                </c:pt>
                <c:pt idx="117">
                  <c:v>32831.879410552086</c:v>
                </c:pt>
                <c:pt idx="118">
                  <c:v>33109.655490866331</c:v>
                </c:pt>
                <c:pt idx="119">
                  <c:v>33536.294475198949</c:v>
                </c:pt>
                <c:pt idx="120">
                  <c:v>33916.170765627568</c:v>
                </c:pt>
                <c:pt idx="121">
                  <c:v>34298.205005309603</c:v>
                </c:pt>
                <c:pt idx="122">
                  <c:v>34629.413703655475</c:v>
                </c:pt>
                <c:pt idx="123">
                  <c:v>34759.651115190114</c:v>
                </c:pt>
                <c:pt idx="124">
                  <c:v>35001.245304107368</c:v>
                </c:pt>
                <c:pt idx="125">
                  <c:v>35289.248891634132</c:v>
                </c:pt>
                <c:pt idx="126">
                  <c:v>35294.040198803683</c:v>
                </c:pt>
                <c:pt idx="127">
                  <c:v>35935.180244996765</c:v>
                </c:pt>
                <c:pt idx="128">
                  <c:v>36065.735493975488</c:v>
                </c:pt>
                <c:pt idx="129">
                  <c:v>36179.607804539337</c:v>
                </c:pt>
                <c:pt idx="130">
                  <c:v>36268.667950387819</c:v>
                </c:pt>
                <c:pt idx="131">
                  <c:v>36522.907549208037</c:v>
                </c:pt>
                <c:pt idx="132">
                  <c:v>36529.530410447354</c:v>
                </c:pt>
                <c:pt idx="133">
                  <c:v>37160.790091042953</c:v>
                </c:pt>
                <c:pt idx="134">
                  <c:v>37499.018138058025</c:v>
                </c:pt>
                <c:pt idx="135">
                  <c:v>37540.765540512926</c:v>
                </c:pt>
                <c:pt idx="136">
                  <c:v>38721.036144897851</c:v>
                </c:pt>
                <c:pt idx="137">
                  <c:v>38900.158160298699</c:v>
                </c:pt>
                <c:pt idx="138">
                  <c:v>39163.233250667239</c:v>
                </c:pt>
                <c:pt idx="139">
                  <c:v>39805.045014011783</c:v>
                </c:pt>
                <c:pt idx="140">
                  <c:v>40320.369770437326</c:v>
                </c:pt>
                <c:pt idx="141">
                  <c:v>40676.778239171545</c:v>
                </c:pt>
                <c:pt idx="142">
                  <c:v>40680.776979990493</c:v>
                </c:pt>
                <c:pt idx="143">
                  <c:v>40692.141167091882</c:v>
                </c:pt>
                <c:pt idx="144">
                  <c:v>40875.07383704347</c:v>
                </c:pt>
                <c:pt idx="145">
                  <c:v>41040.502405030784</c:v>
                </c:pt>
                <c:pt idx="146">
                  <c:v>41522.961303526972</c:v>
                </c:pt>
                <c:pt idx="147">
                  <c:v>42127.293526241498</c:v>
                </c:pt>
                <c:pt idx="148">
                  <c:v>42144.948704738883</c:v>
                </c:pt>
                <c:pt idx="149">
                  <c:v>42356.315195302639</c:v>
                </c:pt>
                <c:pt idx="150">
                  <c:v>42357.589302780681</c:v>
                </c:pt>
                <c:pt idx="151">
                  <c:v>43079.421709638504</c:v>
                </c:pt>
                <c:pt idx="152">
                  <c:v>43171.869451398597</c:v>
                </c:pt>
                <c:pt idx="153">
                  <c:v>43285.564703734148</c:v>
                </c:pt>
                <c:pt idx="154">
                  <c:v>43345.282920237689</c:v>
                </c:pt>
                <c:pt idx="155">
                  <c:v>43530.423281503128</c:v>
                </c:pt>
                <c:pt idx="156">
                  <c:v>43680.821228725683</c:v>
                </c:pt>
                <c:pt idx="157">
                  <c:v>43696.697906040819</c:v>
                </c:pt>
                <c:pt idx="158">
                  <c:v>43872.979498127293</c:v>
                </c:pt>
                <c:pt idx="159">
                  <c:v>44147.523383627711</c:v>
                </c:pt>
                <c:pt idx="160">
                  <c:v>44339.047017018253</c:v>
                </c:pt>
                <c:pt idx="161">
                  <c:v>44406.371250657729</c:v>
                </c:pt>
                <c:pt idx="162">
                  <c:v>44581.810198253188</c:v>
                </c:pt>
                <c:pt idx="163">
                  <c:v>45648.69699410435</c:v>
                </c:pt>
                <c:pt idx="164">
                  <c:v>46335.164705332456</c:v>
                </c:pt>
                <c:pt idx="165">
                  <c:v>47024.42967142944</c:v>
                </c:pt>
                <c:pt idx="166">
                  <c:v>47550.10055409027</c:v>
                </c:pt>
                <c:pt idx="167">
                  <c:v>47578.076867776508</c:v>
                </c:pt>
                <c:pt idx="168">
                  <c:v>48140.978462301908</c:v>
                </c:pt>
                <c:pt idx="169">
                  <c:v>48464.943774790372</c:v>
                </c:pt>
                <c:pt idx="170">
                  <c:v>48787.744440552044</c:v>
                </c:pt>
                <c:pt idx="171">
                  <c:v>48993.829062046425</c:v>
                </c:pt>
                <c:pt idx="172">
                  <c:v>49329.072061358282</c:v>
                </c:pt>
                <c:pt idx="173">
                  <c:v>49602.368297736357</c:v>
                </c:pt>
                <c:pt idx="174">
                  <c:v>49841.709159274425</c:v>
                </c:pt>
                <c:pt idx="175">
                  <c:v>50306.925376911844</c:v>
                </c:pt>
                <c:pt idx="176">
                  <c:v>50387.713393199287</c:v>
                </c:pt>
                <c:pt idx="177">
                  <c:v>50709.924394190792</c:v>
                </c:pt>
                <c:pt idx="178">
                  <c:v>50978.907001053398</c:v>
                </c:pt>
                <c:pt idx="179">
                  <c:v>51177.107256676813</c:v>
                </c:pt>
                <c:pt idx="180">
                  <c:v>51231.101781321442</c:v>
                </c:pt>
                <c:pt idx="181">
                  <c:v>51479.894140519689</c:v>
                </c:pt>
                <c:pt idx="182">
                  <c:v>51631.40529443643</c:v>
                </c:pt>
                <c:pt idx="183">
                  <c:v>51673.016986577197</c:v>
                </c:pt>
                <c:pt idx="184">
                  <c:v>51743.59495526144</c:v>
                </c:pt>
                <c:pt idx="185">
                  <c:v>51994.907385440325</c:v>
                </c:pt>
                <c:pt idx="186">
                  <c:v>53194.470418510828</c:v>
                </c:pt>
                <c:pt idx="187">
                  <c:v>53246.159831842706</c:v>
                </c:pt>
                <c:pt idx="188">
                  <c:v>53454.723229962416</c:v>
                </c:pt>
                <c:pt idx="189">
                  <c:v>53665.042561598209</c:v>
                </c:pt>
                <c:pt idx="190">
                  <c:v>53758.320295082143</c:v>
                </c:pt>
                <c:pt idx="191">
                  <c:v>53820.888220555054</c:v>
                </c:pt>
                <c:pt idx="192">
                  <c:v>54037.010348897566</c:v>
                </c:pt>
                <c:pt idx="193">
                  <c:v>54218.524987156743</c:v>
                </c:pt>
                <c:pt idx="194">
                  <c:v>55135.983718013347</c:v>
                </c:pt>
                <c:pt idx="195">
                  <c:v>58935.893918452355</c:v>
                </c:pt>
                <c:pt idx="196">
                  <c:v>59195.975866783672</c:v>
                </c:pt>
                <c:pt idx="197">
                  <c:v>60279.324919891791</c:v>
                </c:pt>
                <c:pt idx="198">
                  <c:v>61654.99384992243</c:v>
                </c:pt>
                <c:pt idx="199">
                  <c:v>62066.894001481436</c:v>
                </c:pt>
                <c:pt idx="200">
                  <c:v>62953.923010171275</c:v>
                </c:pt>
                <c:pt idx="201">
                  <c:v>63032.975058268756</c:v>
                </c:pt>
                <c:pt idx="202">
                  <c:v>63703.7387888757</c:v>
                </c:pt>
                <c:pt idx="203">
                  <c:v>63926.567854357098</c:v>
                </c:pt>
                <c:pt idx="204">
                  <c:v>64009.871383097779</c:v>
                </c:pt>
                <c:pt idx="205">
                  <c:v>64275.384684585311</c:v>
                </c:pt>
                <c:pt idx="206">
                  <c:v>64770.603914142426</c:v>
                </c:pt>
                <c:pt idx="207">
                  <c:v>65181.727137954411</c:v>
                </c:pt>
                <c:pt idx="208">
                  <c:v>65871.202249178881</c:v>
                </c:pt>
                <c:pt idx="209">
                  <c:v>66134.663851956124</c:v>
                </c:pt>
                <c:pt idx="210">
                  <c:v>66809.45053593893</c:v>
                </c:pt>
                <c:pt idx="211">
                  <c:v>66950.942156929246</c:v>
                </c:pt>
                <c:pt idx="212">
                  <c:v>67074.103152545009</c:v>
                </c:pt>
                <c:pt idx="213">
                  <c:v>67292.987554949301</c:v>
                </c:pt>
                <c:pt idx="214">
                  <c:v>68081.736245991124</c:v>
                </c:pt>
                <c:pt idx="215">
                  <c:v>69142.752416669275</c:v>
                </c:pt>
                <c:pt idx="216">
                  <c:v>69289.069289649284</c:v>
                </c:pt>
                <c:pt idx="217">
                  <c:v>69635.496596599187</c:v>
                </c:pt>
                <c:pt idx="218">
                  <c:v>70141.685393251726</c:v>
                </c:pt>
                <c:pt idx="219">
                  <c:v>70528.840579927215</c:v>
                </c:pt>
                <c:pt idx="220">
                  <c:v>71034.071795105789</c:v>
                </c:pt>
                <c:pt idx="221">
                  <c:v>74471.336419849365</c:v>
                </c:pt>
                <c:pt idx="222">
                  <c:v>74908.920019813711</c:v>
                </c:pt>
                <c:pt idx="223">
                  <c:v>75050.852018307138</c:v>
                </c:pt>
                <c:pt idx="224">
                  <c:v>75249.952362575874</c:v>
                </c:pt>
                <c:pt idx="225">
                  <c:v>75519.325845111161</c:v>
                </c:pt>
                <c:pt idx="226">
                  <c:v>76377.769807739576</c:v>
                </c:pt>
                <c:pt idx="227">
                  <c:v>76732.361379133421</c:v>
                </c:pt>
                <c:pt idx="228">
                  <c:v>77779.396962395636</c:v>
                </c:pt>
                <c:pt idx="229">
                  <c:v>77836.195918312689</c:v>
                </c:pt>
                <c:pt idx="230">
                  <c:v>77870.403239033476</c:v>
                </c:pt>
                <c:pt idx="231">
                  <c:v>78599.846371060645</c:v>
                </c:pt>
                <c:pt idx="232">
                  <c:v>79757.849740706515</c:v>
                </c:pt>
                <c:pt idx="233">
                  <c:v>80210.071022157834</c:v>
                </c:pt>
                <c:pt idx="234">
                  <c:v>83214.403702073279</c:v>
                </c:pt>
                <c:pt idx="235">
                  <c:v>83243.251896698814</c:v>
                </c:pt>
                <c:pt idx="236">
                  <c:v>84567.746666497391</c:v>
                </c:pt>
                <c:pt idx="237">
                  <c:v>84634.806830255737</c:v>
                </c:pt>
                <c:pt idx="238">
                  <c:v>85430.192806142542</c:v>
                </c:pt>
                <c:pt idx="239">
                  <c:v>85983.45411448137</c:v>
                </c:pt>
                <c:pt idx="240">
                  <c:v>87817.181280694538</c:v>
                </c:pt>
                <c:pt idx="241">
                  <c:v>87990.120756070479</c:v>
                </c:pt>
                <c:pt idx="242">
                  <c:v>88494.735737871262</c:v>
                </c:pt>
                <c:pt idx="243">
                  <c:v>89008.861997865402</c:v>
                </c:pt>
                <c:pt idx="244">
                  <c:v>90131.268938122259</c:v>
                </c:pt>
                <c:pt idx="245">
                  <c:v>90272.394455561589</c:v>
                </c:pt>
                <c:pt idx="246">
                  <c:v>91985.369305260203</c:v>
                </c:pt>
                <c:pt idx="247">
                  <c:v>92018.7244962642</c:v>
                </c:pt>
                <c:pt idx="248">
                  <c:v>92260.39647507215</c:v>
                </c:pt>
                <c:pt idx="249">
                  <c:v>92407.903943349374</c:v>
                </c:pt>
                <c:pt idx="250">
                  <c:v>93036.694247918975</c:v>
                </c:pt>
                <c:pt idx="251">
                  <c:v>93134.61133477831</c:v>
                </c:pt>
                <c:pt idx="252">
                  <c:v>93371.704981632938</c:v>
                </c:pt>
                <c:pt idx="253">
                  <c:v>93890.564656742121</c:v>
                </c:pt>
                <c:pt idx="254">
                  <c:v>93999.933873953138</c:v>
                </c:pt>
                <c:pt idx="255">
                  <c:v>94808.182895324484</c:v>
                </c:pt>
                <c:pt idx="256">
                  <c:v>96404.843215006011</c:v>
                </c:pt>
                <c:pt idx="257">
                  <c:v>96451.385492464833</c:v>
                </c:pt>
                <c:pt idx="258">
                  <c:v>96833.3900878641</c:v>
                </c:pt>
                <c:pt idx="259">
                  <c:v>98533.643740893676</c:v>
                </c:pt>
                <c:pt idx="260">
                  <c:v>98850.358452404296</c:v>
                </c:pt>
                <c:pt idx="261">
                  <c:v>100082.63395988106</c:v>
                </c:pt>
                <c:pt idx="262">
                  <c:v>100501.19669926012</c:v>
                </c:pt>
                <c:pt idx="263">
                  <c:v>101937.37601874597</c:v>
                </c:pt>
                <c:pt idx="264">
                  <c:v>102284.89871944222</c:v>
                </c:pt>
                <c:pt idx="265">
                  <c:v>102448.575297502</c:v>
                </c:pt>
                <c:pt idx="266">
                  <c:v>102582.71974752343</c:v>
                </c:pt>
                <c:pt idx="267">
                  <c:v>102611.05054323854</c:v>
                </c:pt>
                <c:pt idx="268">
                  <c:v>102787.59989173726</c:v>
                </c:pt>
                <c:pt idx="269">
                  <c:v>102963.71788328876</c:v>
                </c:pt>
                <c:pt idx="270">
                  <c:v>103059.58039370857</c:v>
                </c:pt>
                <c:pt idx="271">
                  <c:v>104751.01204594683</c:v>
                </c:pt>
                <c:pt idx="272">
                  <c:v>105815.43987061923</c:v>
                </c:pt>
                <c:pt idx="273">
                  <c:v>110074.95926330285</c:v>
                </c:pt>
                <c:pt idx="274">
                  <c:v>110694.43102402508</c:v>
                </c:pt>
                <c:pt idx="275">
                  <c:v>111858.83813607979</c:v>
                </c:pt>
                <c:pt idx="276">
                  <c:v>112408.51250557869</c:v>
                </c:pt>
                <c:pt idx="277">
                  <c:v>112805.98997763979</c:v>
                </c:pt>
                <c:pt idx="278">
                  <c:v>114990.31596359304</c:v>
                </c:pt>
                <c:pt idx="279">
                  <c:v>117198.38502614314</c:v>
                </c:pt>
                <c:pt idx="280">
                  <c:v>117848.32318926175</c:v>
                </c:pt>
                <c:pt idx="281">
                  <c:v>118508.48244458261</c:v>
                </c:pt>
                <c:pt idx="282">
                  <c:v>119430.99286180561</c:v>
                </c:pt>
                <c:pt idx="283">
                  <c:v>120441.51843325629</c:v>
                </c:pt>
                <c:pt idx="284">
                  <c:v>120826.02346932638</c:v>
                </c:pt>
                <c:pt idx="285">
                  <c:v>121679.10598752406</c:v>
                </c:pt>
                <c:pt idx="286">
                  <c:v>121826.38488444418</c:v>
                </c:pt>
                <c:pt idx="287">
                  <c:v>124744.2533613444</c:v>
                </c:pt>
                <c:pt idx="288">
                  <c:v>125473.79289161164</c:v>
                </c:pt>
                <c:pt idx="289">
                  <c:v>127221.71575809459</c:v>
                </c:pt>
                <c:pt idx="290">
                  <c:v>130246.34682660553</c:v>
                </c:pt>
                <c:pt idx="291">
                  <c:v>130452.26209890854</c:v>
                </c:pt>
                <c:pt idx="292">
                  <c:v>130702.6841019399</c:v>
                </c:pt>
                <c:pt idx="293">
                  <c:v>132300.78417375244</c:v>
                </c:pt>
                <c:pt idx="294">
                  <c:v>138116.38310615212</c:v>
                </c:pt>
                <c:pt idx="295">
                  <c:v>138422.19484694261</c:v>
                </c:pt>
                <c:pt idx="296">
                  <c:v>140353.81388146177</c:v>
                </c:pt>
                <c:pt idx="297">
                  <c:v>141122.3967924082</c:v>
                </c:pt>
                <c:pt idx="298">
                  <c:v>142217.76438327495</c:v>
                </c:pt>
                <c:pt idx="299">
                  <c:v>146167.38812431198</c:v>
                </c:pt>
                <c:pt idx="300">
                  <c:v>147782.87678222952</c:v>
                </c:pt>
                <c:pt idx="301">
                  <c:v>150947.16108636817</c:v>
                </c:pt>
                <c:pt idx="302">
                  <c:v>152492.09476981079</c:v>
                </c:pt>
                <c:pt idx="303">
                  <c:v>152641.4482637113</c:v>
                </c:pt>
                <c:pt idx="304">
                  <c:v>153166.05664704143</c:v>
                </c:pt>
                <c:pt idx="305">
                  <c:v>153202.92508489697</c:v>
                </c:pt>
                <c:pt idx="306">
                  <c:v>155995.33575065827</c:v>
                </c:pt>
                <c:pt idx="307">
                  <c:v>159401.71092301758</c:v>
                </c:pt>
                <c:pt idx="308">
                  <c:v>164987.56578973812</c:v>
                </c:pt>
                <c:pt idx="309">
                  <c:v>169257.97217243575</c:v>
                </c:pt>
                <c:pt idx="310">
                  <c:v>173001.37444759655</c:v>
                </c:pt>
                <c:pt idx="311">
                  <c:v>174524.26754219699</c:v>
                </c:pt>
                <c:pt idx="312">
                  <c:v>175727.9036700195</c:v>
                </c:pt>
                <c:pt idx="313">
                  <c:v>176586.75054099003</c:v>
                </c:pt>
                <c:pt idx="314">
                  <c:v>178192.71986646517</c:v>
                </c:pt>
                <c:pt idx="315">
                  <c:v>179659.29002734099</c:v>
                </c:pt>
                <c:pt idx="316">
                  <c:v>187974.20979159672</c:v>
                </c:pt>
                <c:pt idx="317">
                  <c:v>189571.52495002485</c:v>
                </c:pt>
                <c:pt idx="318">
                  <c:v>189721.32061658497</c:v>
                </c:pt>
                <c:pt idx="319">
                  <c:v>197367.52179038664</c:v>
                </c:pt>
                <c:pt idx="320">
                  <c:v>198151.80935209678</c:v>
                </c:pt>
                <c:pt idx="321">
                  <c:v>209704.95090428987</c:v>
                </c:pt>
                <c:pt idx="322">
                  <c:v>229089.48350824919</c:v>
                </c:pt>
                <c:pt idx="323">
                  <c:v>231256.50133549477</c:v>
                </c:pt>
                <c:pt idx="324">
                  <c:v>234264.06376158862</c:v>
                </c:pt>
                <c:pt idx="325">
                  <c:v>249577.09583974269</c:v>
                </c:pt>
                <c:pt idx="326">
                  <c:v>275947.92723041313</c:v>
                </c:pt>
                <c:pt idx="327">
                  <c:v>281631.14294574567</c:v>
                </c:pt>
                <c:pt idx="328">
                  <c:v>284449.38914210827</c:v>
                </c:pt>
                <c:pt idx="329">
                  <c:v>296606.97103501193</c:v>
                </c:pt>
                <c:pt idx="330">
                  <c:v>336252.85038832552</c:v>
                </c:pt>
                <c:pt idx="331">
                  <c:v>431979.74033125746</c:v>
                </c:pt>
                <c:pt idx="332">
                  <c:v>437412.46160063241</c:v>
                </c:pt>
                <c:pt idx="333">
                  <c:v>450967.68002408638</c:v>
                </c:pt>
              </c:numCache>
            </c:numRef>
          </c:xVal>
          <c:yVal>
            <c:numRef>
              <c:f>PlotsOrig!$E$15:$E$32000</c:f>
              <c:numCache>
                <c:formatCode>General</c:formatCode>
                <c:ptCount val="31986"/>
                <c:pt idx="0">
                  <c:v>0.99850299401197606</c:v>
                </c:pt>
                <c:pt idx="1">
                  <c:v>0.99550898203592819</c:v>
                </c:pt>
                <c:pt idx="2">
                  <c:v>0.99251497005988021</c:v>
                </c:pt>
                <c:pt idx="3">
                  <c:v>0.98952095808383234</c:v>
                </c:pt>
                <c:pt idx="4">
                  <c:v>0.98652694610778446</c:v>
                </c:pt>
                <c:pt idx="5">
                  <c:v>0.98353293413173648</c:v>
                </c:pt>
                <c:pt idx="6">
                  <c:v>0.98053892215568861</c:v>
                </c:pt>
                <c:pt idx="7">
                  <c:v>0.97754491017964074</c:v>
                </c:pt>
                <c:pt idx="8">
                  <c:v>0.97455089820359286</c:v>
                </c:pt>
                <c:pt idx="9">
                  <c:v>0.97155688622754488</c:v>
                </c:pt>
                <c:pt idx="10">
                  <c:v>0.96856287425149701</c:v>
                </c:pt>
                <c:pt idx="11">
                  <c:v>0.96556886227544914</c:v>
                </c:pt>
                <c:pt idx="12">
                  <c:v>0.96257485029940115</c:v>
                </c:pt>
                <c:pt idx="13">
                  <c:v>0.95958083832335328</c:v>
                </c:pt>
                <c:pt idx="14">
                  <c:v>0.95658682634730541</c:v>
                </c:pt>
                <c:pt idx="15">
                  <c:v>0.95359281437125754</c:v>
                </c:pt>
                <c:pt idx="16">
                  <c:v>0.95059880239520955</c:v>
                </c:pt>
                <c:pt idx="17">
                  <c:v>0.94760479041916168</c:v>
                </c:pt>
                <c:pt idx="18">
                  <c:v>0.94461077844311381</c:v>
                </c:pt>
                <c:pt idx="19">
                  <c:v>0.94161676646706582</c:v>
                </c:pt>
                <c:pt idx="20">
                  <c:v>0.93862275449101795</c:v>
                </c:pt>
                <c:pt idx="21">
                  <c:v>0.93562874251497008</c:v>
                </c:pt>
                <c:pt idx="22">
                  <c:v>0.93263473053892221</c:v>
                </c:pt>
                <c:pt idx="23">
                  <c:v>0.92964071856287422</c:v>
                </c:pt>
                <c:pt idx="24">
                  <c:v>0.92664670658682635</c:v>
                </c:pt>
                <c:pt idx="25">
                  <c:v>0.92365269461077848</c:v>
                </c:pt>
                <c:pt idx="26">
                  <c:v>0.9206586826347305</c:v>
                </c:pt>
                <c:pt idx="27">
                  <c:v>0.91766467065868262</c:v>
                </c:pt>
                <c:pt idx="28">
                  <c:v>0.91467065868263475</c:v>
                </c:pt>
                <c:pt idx="29">
                  <c:v>0.91167664670658688</c:v>
                </c:pt>
                <c:pt idx="30">
                  <c:v>0.9086826347305389</c:v>
                </c:pt>
                <c:pt idx="31">
                  <c:v>0.90568862275449102</c:v>
                </c:pt>
                <c:pt idx="32">
                  <c:v>0.90269461077844315</c:v>
                </c:pt>
                <c:pt idx="33">
                  <c:v>0.89970059880239517</c:v>
                </c:pt>
                <c:pt idx="34">
                  <c:v>0.8967065868263473</c:v>
                </c:pt>
                <c:pt idx="35">
                  <c:v>0.89371257485029942</c:v>
                </c:pt>
                <c:pt idx="36">
                  <c:v>0.89071856287425155</c:v>
                </c:pt>
                <c:pt idx="37">
                  <c:v>0.88772455089820357</c:v>
                </c:pt>
                <c:pt idx="38">
                  <c:v>0.8847305389221557</c:v>
                </c:pt>
                <c:pt idx="39">
                  <c:v>0.88173652694610782</c:v>
                </c:pt>
                <c:pt idx="40">
                  <c:v>0.87874251497005984</c:v>
                </c:pt>
                <c:pt idx="41">
                  <c:v>0.87574850299401197</c:v>
                </c:pt>
                <c:pt idx="42">
                  <c:v>0.8727544910179641</c:v>
                </c:pt>
                <c:pt idx="43">
                  <c:v>0.86976047904191622</c:v>
                </c:pt>
                <c:pt idx="44">
                  <c:v>0.86676646706586824</c:v>
                </c:pt>
                <c:pt idx="45">
                  <c:v>0.86377245508982037</c:v>
                </c:pt>
                <c:pt idx="46">
                  <c:v>0.8607784431137725</c:v>
                </c:pt>
                <c:pt idx="47">
                  <c:v>0.85778443113772451</c:v>
                </c:pt>
                <c:pt idx="48">
                  <c:v>0.85479041916167664</c:v>
                </c:pt>
                <c:pt idx="49">
                  <c:v>0.85179640718562877</c:v>
                </c:pt>
                <c:pt idx="50">
                  <c:v>0.8488023952095809</c:v>
                </c:pt>
                <c:pt idx="51">
                  <c:v>0.84580838323353291</c:v>
                </c:pt>
                <c:pt idx="52">
                  <c:v>0.84281437125748504</c:v>
                </c:pt>
                <c:pt idx="53">
                  <c:v>0.83982035928143706</c:v>
                </c:pt>
                <c:pt idx="54">
                  <c:v>0.83682634730538918</c:v>
                </c:pt>
                <c:pt idx="55">
                  <c:v>0.83383233532934131</c:v>
                </c:pt>
                <c:pt idx="56">
                  <c:v>0.83083832335329344</c:v>
                </c:pt>
                <c:pt idx="57">
                  <c:v>0.82784431137724557</c:v>
                </c:pt>
                <c:pt idx="58">
                  <c:v>0.82485029940119758</c:v>
                </c:pt>
                <c:pt idx="59">
                  <c:v>0.82185628742514971</c:v>
                </c:pt>
                <c:pt idx="60">
                  <c:v>0.81886227544910173</c:v>
                </c:pt>
                <c:pt idx="61">
                  <c:v>0.81586826347305386</c:v>
                </c:pt>
                <c:pt idx="62">
                  <c:v>0.81287425149700598</c:v>
                </c:pt>
                <c:pt idx="63">
                  <c:v>0.80988023952095811</c:v>
                </c:pt>
                <c:pt idx="64">
                  <c:v>0.80688622754491024</c:v>
                </c:pt>
                <c:pt idx="65">
                  <c:v>0.80389221556886226</c:v>
                </c:pt>
                <c:pt idx="66">
                  <c:v>0.80089820359281438</c:v>
                </c:pt>
                <c:pt idx="67">
                  <c:v>0.7979041916167664</c:v>
                </c:pt>
                <c:pt idx="68">
                  <c:v>0.79491017964071853</c:v>
                </c:pt>
                <c:pt idx="69">
                  <c:v>0.79191616766467066</c:v>
                </c:pt>
                <c:pt idx="70">
                  <c:v>0.78892215568862278</c:v>
                </c:pt>
                <c:pt idx="71">
                  <c:v>0.78592814371257491</c:v>
                </c:pt>
                <c:pt idx="72">
                  <c:v>0.78293413173652693</c:v>
                </c:pt>
                <c:pt idx="73">
                  <c:v>0.77994011976047906</c:v>
                </c:pt>
                <c:pt idx="74">
                  <c:v>0.77694610778443107</c:v>
                </c:pt>
                <c:pt idx="75">
                  <c:v>0.7739520958083832</c:v>
                </c:pt>
                <c:pt idx="76">
                  <c:v>0.77095808383233533</c:v>
                </c:pt>
                <c:pt idx="77">
                  <c:v>0.76796407185628746</c:v>
                </c:pt>
                <c:pt idx="78">
                  <c:v>0.76497005988023958</c:v>
                </c:pt>
                <c:pt idx="79">
                  <c:v>0.7619760479041916</c:v>
                </c:pt>
                <c:pt idx="80">
                  <c:v>0.75898203592814373</c:v>
                </c:pt>
                <c:pt idx="81">
                  <c:v>0.75598802395209574</c:v>
                </c:pt>
                <c:pt idx="82">
                  <c:v>0.75299401197604787</c:v>
                </c:pt>
                <c:pt idx="83">
                  <c:v>0.75</c:v>
                </c:pt>
                <c:pt idx="84">
                  <c:v>0.74700598802395213</c:v>
                </c:pt>
                <c:pt idx="85">
                  <c:v>0.74401197604790426</c:v>
                </c:pt>
                <c:pt idx="86">
                  <c:v>0.74101796407185627</c:v>
                </c:pt>
                <c:pt idx="87">
                  <c:v>0.7380239520958084</c:v>
                </c:pt>
                <c:pt idx="88">
                  <c:v>0.73502994011976042</c:v>
                </c:pt>
                <c:pt idx="89">
                  <c:v>0.73203592814371254</c:v>
                </c:pt>
                <c:pt idx="90">
                  <c:v>0.72904191616766467</c:v>
                </c:pt>
                <c:pt idx="91">
                  <c:v>0.7260479041916168</c:v>
                </c:pt>
                <c:pt idx="92">
                  <c:v>0.72305389221556893</c:v>
                </c:pt>
                <c:pt idx="93">
                  <c:v>0.72005988023952094</c:v>
                </c:pt>
                <c:pt idx="94">
                  <c:v>0.71706586826347307</c:v>
                </c:pt>
                <c:pt idx="95">
                  <c:v>0.71407185628742509</c:v>
                </c:pt>
                <c:pt idx="96">
                  <c:v>0.71107784431137722</c:v>
                </c:pt>
                <c:pt idx="97">
                  <c:v>0.70808383233532934</c:v>
                </c:pt>
                <c:pt idx="98">
                  <c:v>0.70508982035928147</c:v>
                </c:pt>
                <c:pt idx="99">
                  <c:v>0.7020958083832336</c:v>
                </c:pt>
                <c:pt idx="100">
                  <c:v>0.69910179640718562</c:v>
                </c:pt>
                <c:pt idx="101">
                  <c:v>0.69610778443113774</c:v>
                </c:pt>
                <c:pt idx="102">
                  <c:v>0.69311377245508976</c:v>
                </c:pt>
                <c:pt idx="103">
                  <c:v>0.69011976047904189</c:v>
                </c:pt>
                <c:pt idx="104">
                  <c:v>0.68712574850299402</c:v>
                </c:pt>
                <c:pt idx="105">
                  <c:v>0.68413173652694614</c:v>
                </c:pt>
                <c:pt idx="106">
                  <c:v>0.68113772455089827</c:v>
                </c:pt>
                <c:pt idx="107">
                  <c:v>0.67814371257485029</c:v>
                </c:pt>
                <c:pt idx="108">
                  <c:v>0.67514970059880242</c:v>
                </c:pt>
                <c:pt idx="109">
                  <c:v>0.67215568862275443</c:v>
                </c:pt>
                <c:pt idx="110">
                  <c:v>0.66916167664670656</c:v>
                </c:pt>
                <c:pt idx="111">
                  <c:v>0.66616766467065869</c:v>
                </c:pt>
                <c:pt idx="112">
                  <c:v>0.66317365269461082</c:v>
                </c:pt>
                <c:pt idx="113">
                  <c:v>0.66017964071856294</c:v>
                </c:pt>
                <c:pt idx="114">
                  <c:v>0.65718562874251496</c:v>
                </c:pt>
                <c:pt idx="115">
                  <c:v>0.65419161676646709</c:v>
                </c:pt>
                <c:pt idx="116">
                  <c:v>0.6511976047904191</c:v>
                </c:pt>
                <c:pt idx="117">
                  <c:v>0.64820359281437123</c:v>
                </c:pt>
                <c:pt idx="118">
                  <c:v>0.64520958083832336</c:v>
                </c:pt>
                <c:pt idx="119">
                  <c:v>0.64221556886227549</c:v>
                </c:pt>
                <c:pt idx="120">
                  <c:v>0.63922155688622762</c:v>
                </c:pt>
                <c:pt idx="121">
                  <c:v>0.63622754491017963</c:v>
                </c:pt>
                <c:pt idx="122">
                  <c:v>0.63323353293413176</c:v>
                </c:pt>
                <c:pt idx="123">
                  <c:v>0.63023952095808378</c:v>
                </c:pt>
                <c:pt idx="124">
                  <c:v>0.6272455089820359</c:v>
                </c:pt>
                <c:pt idx="125">
                  <c:v>0.62425149700598803</c:v>
                </c:pt>
                <c:pt idx="126">
                  <c:v>0.62125748502994016</c:v>
                </c:pt>
                <c:pt idx="127">
                  <c:v>0.61826347305389229</c:v>
                </c:pt>
                <c:pt idx="128">
                  <c:v>0.6152694610778443</c:v>
                </c:pt>
                <c:pt idx="129">
                  <c:v>0.61227544910179643</c:v>
                </c:pt>
                <c:pt idx="130">
                  <c:v>0.60928143712574845</c:v>
                </c:pt>
                <c:pt idx="131">
                  <c:v>0.60628742514970058</c:v>
                </c:pt>
                <c:pt idx="132">
                  <c:v>0.6032934131736527</c:v>
                </c:pt>
                <c:pt idx="133">
                  <c:v>0.60029940119760483</c:v>
                </c:pt>
                <c:pt idx="134">
                  <c:v>0.59730538922155696</c:v>
                </c:pt>
                <c:pt idx="135">
                  <c:v>0.59431137724550898</c:v>
                </c:pt>
                <c:pt idx="136">
                  <c:v>0.5913173652694611</c:v>
                </c:pt>
                <c:pt idx="137">
                  <c:v>0.58832335329341312</c:v>
                </c:pt>
                <c:pt idx="138">
                  <c:v>0.58532934131736525</c:v>
                </c:pt>
                <c:pt idx="139">
                  <c:v>0.58233532934131738</c:v>
                </c:pt>
                <c:pt idx="140">
                  <c:v>0.5793413173652695</c:v>
                </c:pt>
                <c:pt idx="141">
                  <c:v>0.57634730538922163</c:v>
                </c:pt>
                <c:pt idx="142">
                  <c:v>0.57335329341317365</c:v>
                </c:pt>
                <c:pt idx="143">
                  <c:v>0.57035928143712578</c:v>
                </c:pt>
                <c:pt idx="144">
                  <c:v>0.56736526946107779</c:v>
                </c:pt>
                <c:pt idx="145">
                  <c:v>0.56437125748502992</c:v>
                </c:pt>
                <c:pt idx="146">
                  <c:v>0.56137724550898205</c:v>
                </c:pt>
                <c:pt idx="147">
                  <c:v>0.55838323353293418</c:v>
                </c:pt>
                <c:pt idx="148">
                  <c:v>0.5553892215568863</c:v>
                </c:pt>
                <c:pt idx="149">
                  <c:v>0.55239520958083832</c:v>
                </c:pt>
                <c:pt idx="150">
                  <c:v>0.54940119760479034</c:v>
                </c:pt>
                <c:pt idx="151">
                  <c:v>0.54640718562874246</c:v>
                </c:pt>
                <c:pt idx="152">
                  <c:v>0.54341317365269459</c:v>
                </c:pt>
                <c:pt idx="153">
                  <c:v>0.54041916167664672</c:v>
                </c:pt>
                <c:pt idx="154">
                  <c:v>0.53742514970059885</c:v>
                </c:pt>
                <c:pt idx="155">
                  <c:v>0.53443113772455098</c:v>
                </c:pt>
                <c:pt idx="156">
                  <c:v>0.53143712574850299</c:v>
                </c:pt>
                <c:pt idx="157">
                  <c:v>0.52844311377245501</c:v>
                </c:pt>
                <c:pt idx="158">
                  <c:v>0.52544910179640714</c:v>
                </c:pt>
                <c:pt idx="159">
                  <c:v>0.52245508982035926</c:v>
                </c:pt>
                <c:pt idx="160">
                  <c:v>0.51946107784431139</c:v>
                </c:pt>
                <c:pt idx="161">
                  <c:v>0.51646706586826352</c:v>
                </c:pt>
                <c:pt idx="162">
                  <c:v>0.51347305389221565</c:v>
                </c:pt>
                <c:pt idx="163">
                  <c:v>0.51047904191616766</c:v>
                </c:pt>
                <c:pt idx="164">
                  <c:v>0.50748502994011968</c:v>
                </c:pt>
                <c:pt idx="165">
                  <c:v>0.50449101796407181</c:v>
                </c:pt>
                <c:pt idx="166">
                  <c:v>0.50149700598802394</c:v>
                </c:pt>
                <c:pt idx="167">
                  <c:v>0.49850299401197606</c:v>
                </c:pt>
                <c:pt idx="168">
                  <c:v>0.49550898203592819</c:v>
                </c:pt>
                <c:pt idx="169">
                  <c:v>0.49251497005988021</c:v>
                </c:pt>
                <c:pt idx="170">
                  <c:v>0.48952095808383234</c:v>
                </c:pt>
                <c:pt idx="171">
                  <c:v>0.48652694610778446</c:v>
                </c:pt>
                <c:pt idx="172">
                  <c:v>0.48353293413173648</c:v>
                </c:pt>
                <c:pt idx="173">
                  <c:v>0.48053892215568861</c:v>
                </c:pt>
                <c:pt idx="174">
                  <c:v>0.47754491017964074</c:v>
                </c:pt>
                <c:pt idx="175">
                  <c:v>0.47455089820359286</c:v>
                </c:pt>
                <c:pt idx="176">
                  <c:v>0.47155688622754488</c:v>
                </c:pt>
                <c:pt idx="177">
                  <c:v>0.46856287425149701</c:v>
                </c:pt>
                <c:pt idx="178">
                  <c:v>0.46556886227544914</c:v>
                </c:pt>
                <c:pt idx="179">
                  <c:v>0.46257485029940115</c:v>
                </c:pt>
                <c:pt idx="180">
                  <c:v>0.45958083832335328</c:v>
                </c:pt>
                <c:pt idx="181">
                  <c:v>0.45658682634730541</c:v>
                </c:pt>
                <c:pt idx="182">
                  <c:v>0.45359281437125754</c:v>
                </c:pt>
                <c:pt idx="183">
                  <c:v>0.45059880239520955</c:v>
                </c:pt>
                <c:pt idx="184">
                  <c:v>0.44760479041916168</c:v>
                </c:pt>
                <c:pt idx="185">
                  <c:v>0.44461077844311381</c:v>
                </c:pt>
                <c:pt idx="186">
                  <c:v>0.44161676646706582</c:v>
                </c:pt>
                <c:pt idx="187">
                  <c:v>0.43862275449101795</c:v>
                </c:pt>
                <c:pt idx="188">
                  <c:v>0.43562874251497008</c:v>
                </c:pt>
                <c:pt idx="189">
                  <c:v>0.43263473053892221</c:v>
                </c:pt>
                <c:pt idx="190">
                  <c:v>0.42964071856287422</c:v>
                </c:pt>
                <c:pt idx="191">
                  <c:v>0.42664670658682635</c:v>
                </c:pt>
                <c:pt idx="192">
                  <c:v>0.42365269461077848</c:v>
                </c:pt>
                <c:pt idx="193">
                  <c:v>0.4206586826347305</c:v>
                </c:pt>
                <c:pt idx="194">
                  <c:v>0.41766467065868262</c:v>
                </c:pt>
                <c:pt idx="195">
                  <c:v>0.41467065868263475</c:v>
                </c:pt>
                <c:pt idx="196">
                  <c:v>0.41167664670658688</c:v>
                </c:pt>
                <c:pt idx="197">
                  <c:v>0.4086826347305389</c:v>
                </c:pt>
                <c:pt idx="198">
                  <c:v>0.40568862275449102</c:v>
                </c:pt>
                <c:pt idx="199">
                  <c:v>0.40269461077844315</c:v>
                </c:pt>
                <c:pt idx="200">
                  <c:v>0.39970059880239517</c:v>
                </c:pt>
                <c:pt idx="201">
                  <c:v>0.3967065868263473</c:v>
                </c:pt>
                <c:pt idx="202">
                  <c:v>0.39371257485029942</c:v>
                </c:pt>
                <c:pt idx="203">
                  <c:v>0.39071856287425155</c:v>
                </c:pt>
                <c:pt idx="204">
                  <c:v>0.38772455089820357</c:v>
                </c:pt>
                <c:pt idx="205">
                  <c:v>0.3847305389221557</c:v>
                </c:pt>
                <c:pt idx="206">
                  <c:v>0.38173652694610782</c:v>
                </c:pt>
                <c:pt idx="207">
                  <c:v>0.37874251497005984</c:v>
                </c:pt>
                <c:pt idx="208">
                  <c:v>0.37574850299401197</c:v>
                </c:pt>
                <c:pt idx="209">
                  <c:v>0.3727544910179641</c:v>
                </c:pt>
                <c:pt idx="210">
                  <c:v>0.36976047904191611</c:v>
                </c:pt>
                <c:pt idx="211">
                  <c:v>0.36676646706586824</c:v>
                </c:pt>
                <c:pt idx="212">
                  <c:v>0.36377245508982037</c:v>
                </c:pt>
                <c:pt idx="213">
                  <c:v>0.3607784431137725</c:v>
                </c:pt>
                <c:pt idx="214">
                  <c:v>0.35778443113772451</c:v>
                </c:pt>
                <c:pt idx="215">
                  <c:v>0.35479041916167664</c:v>
                </c:pt>
                <c:pt idx="216">
                  <c:v>0.35179640718562877</c:v>
                </c:pt>
                <c:pt idx="217">
                  <c:v>0.34880239520958078</c:v>
                </c:pt>
                <c:pt idx="218">
                  <c:v>0.34580838323353291</c:v>
                </c:pt>
                <c:pt idx="219">
                  <c:v>0.34281437125748504</c:v>
                </c:pt>
                <c:pt idx="220">
                  <c:v>0.33982035928143717</c:v>
                </c:pt>
                <c:pt idx="221">
                  <c:v>0.33682634730538918</c:v>
                </c:pt>
                <c:pt idx="222">
                  <c:v>0.33383233532934131</c:v>
                </c:pt>
                <c:pt idx="223">
                  <c:v>0.33083832335329344</c:v>
                </c:pt>
                <c:pt idx="224">
                  <c:v>0.32784431137724546</c:v>
                </c:pt>
                <c:pt idx="225">
                  <c:v>0.32485029940119758</c:v>
                </c:pt>
                <c:pt idx="226">
                  <c:v>0.32185628742514971</c:v>
                </c:pt>
                <c:pt idx="227">
                  <c:v>0.31886227544910184</c:v>
                </c:pt>
                <c:pt idx="228">
                  <c:v>0.31586826347305386</c:v>
                </c:pt>
                <c:pt idx="229">
                  <c:v>0.31287425149700598</c:v>
                </c:pt>
                <c:pt idx="230">
                  <c:v>0.30988023952095811</c:v>
                </c:pt>
                <c:pt idx="231">
                  <c:v>0.30688622754491013</c:v>
                </c:pt>
                <c:pt idx="232">
                  <c:v>0.30389221556886226</c:v>
                </c:pt>
                <c:pt idx="233">
                  <c:v>0.30089820359281438</c:v>
                </c:pt>
                <c:pt idx="234">
                  <c:v>0.29790419161676651</c:v>
                </c:pt>
                <c:pt idx="235">
                  <c:v>0.29491017964071853</c:v>
                </c:pt>
                <c:pt idx="236">
                  <c:v>0.29191616766467066</c:v>
                </c:pt>
                <c:pt idx="237">
                  <c:v>0.28892215568862278</c:v>
                </c:pt>
                <c:pt idx="238">
                  <c:v>0.2859281437125748</c:v>
                </c:pt>
                <c:pt idx="239">
                  <c:v>0.28293413173652693</c:v>
                </c:pt>
                <c:pt idx="240">
                  <c:v>0.27994011976047906</c:v>
                </c:pt>
                <c:pt idx="241">
                  <c:v>0.27694610778443118</c:v>
                </c:pt>
                <c:pt idx="242">
                  <c:v>0.2739520958083832</c:v>
                </c:pt>
                <c:pt idx="243">
                  <c:v>0.27095808383233533</c:v>
                </c:pt>
                <c:pt idx="244">
                  <c:v>0.26796407185628746</c:v>
                </c:pt>
                <c:pt idx="245">
                  <c:v>0.26497005988023947</c:v>
                </c:pt>
                <c:pt idx="246">
                  <c:v>0.2619760479041916</c:v>
                </c:pt>
                <c:pt idx="247">
                  <c:v>0.25898203592814373</c:v>
                </c:pt>
                <c:pt idx="248">
                  <c:v>0.25598802395209586</c:v>
                </c:pt>
                <c:pt idx="249">
                  <c:v>0.25299401197604787</c:v>
                </c:pt>
                <c:pt idx="250">
                  <c:v>0.25</c:v>
                </c:pt>
                <c:pt idx="251">
                  <c:v>0.24700598802395213</c:v>
                </c:pt>
                <c:pt idx="252">
                  <c:v>0.24401197604790414</c:v>
                </c:pt>
                <c:pt idx="253">
                  <c:v>0.24101796407185627</c:v>
                </c:pt>
                <c:pt idx="254">
                  <c:v>0.2380239520958084</c:v>
                </c:pt>
                <c:pt idx="255">
                  <c:v>0.23502994011976053</c:v>
                </c:pt>
                <c:pt idx="256">
                  <c:v>0.23203592814371254</c:v>
                </c:pt>
                <c:pt idx="257">
                  <c:v>0.22904191616766467</c:v>
                </c:pt>
                <c:pt idx="258">
                  <c:v>0.2260479041916168</c:v>
                </c:pt>
                <c:pt idx="259">
                  <c:v>0.22305389221556882</c:v>
                </c:pt>
                <c:pt idx="260">
                  <c:v>0.22005988023952094</c:v>
                </c:pt>
                <c:pt idx="261">
                  <c:v>0.21706586826347307</c:v>
                </c:pt>
                <c:pt idx="262">
                  <c:v>0.2140718562874252</c:v>
                </c:pt>
                <c:pt idx="263">
                  <c:v>0.21107784431137722</c:v>
                </c:pt>
                <c:pt idx="264">
                  <c:v>0.20808383233532934</c:v>
                </c:pt>
                <c:pt idx="265">
                  <c:v>0.20508982035928147</c:v>
                </c:pt>
                <c:pt idx="266">
                  <c:v>0.20209580838323349</c:v>
                </c:pt>
                <c:pt idx="267">
                  <c:v>0.19910179640718562</c:v>
                </c:pt>
                <c:pt idx="268">
                  <c:v>0.19610778443113774</c:v>
                </c:pt>
                <c:pt idx="269">
                  <c:v>0.19311377245508987</c:v>
                </c:pt>
                <c:pt idx="270">
                  <c:v>0.19011976047904189</c:v>
                </c:pt>
                <c:pt idx="271">
                  <c:v>0.18712574850299402</c:v>
                </c:pt>
                <c:pt idx="272">
                  <c:v>0.18413173652694614</c:v>
                </c:pt>
                <c:pt idx="273">
                  <c:v>0.18113772455089816</c:v>
                </c:pt>
                <c:pt idx="274">
                  <c:v>0.17814371257485029</c:v>
                </c:pt>
                <c:pt idx="275">
                  <c:v>0.17514970059880242</c:v>
                </c:pt>
                <c:pt idx="276">
                  <c:v>0.17215568862275454</c:v>
                </c:pt>
                <c:pt idx="277">
                  <c:v>0.16916167664670656</c:v>
                </c:pt>
                <c:pt idx="278">
                  <c:v>0.16616766467065869</c:v>
                </c:pt>
                <c:pt idx="279">
                  <c:v>0.16317365269461082</c:v>
                </c:pt>
                <c:pt idx="280">
                  <c:v>0.16017964071856283</c:v>
                </c:pt>
                <c:pt idx="281">
                  <c:v>0.15718562874251496</c:v>
                </c:pt>
                <c:pt idx="282">
                  <c:v>0.15419161676646709</c:v>
                </c:pt>
                <c:pt idx="283">
                  <c:v>0.15119760479041922</c:v>
                </c:pt>
                <c:pt idx="284">
                  <c:v>0.14820359281437123</c:v>
                </c:pt>
                <c:pt idx="285">
                  <c:v>0.14520958083832336</c:v>
                </c:pt>
                <c:pt idx="286">
                  <c:v>0.14221556886227549</c:v>
                </c:pt>
                <c:pt idx="287">
                  <c:v>0.1392215568862275</c:v>
                </c:pt>
                <c:pt idx="288">
                  <c:v>0.13622754491017963</c:v>
                </c:pt>
                <c:pt idx="289">
                  <c:v>0.13323353293413176</c:v>
                </c:pt>
                <c:pt idx="290">
                  <c:v>0.13023952095808389</c:v>
                </c:pt>
                <c:pt idx="291">
                  <c:v>0.1272455089820359</c:v>
                </c:pt>
                <c:pt idx="292">
                  <c:v>0.12425149700598803</c:v>
                </c:pt>
                <c:pt idx="293">
                  <c:v>0.12125748502994016</c:v>
                </c:pt>
                <c:pt idx="294">
                  <c:v>0.11826347305389218</c:v>
                </c:pt>
                <c:pt idx="295">
                  <c:v>0.1152694610778443</c:v>
                </c:pt>
                <c:pt idx="296">
                  <c:v>0.11227544910179643</c:v>
                </c:pt>
                <c:pt idx="297">
                  <c:v>0.10928143712574845</c:v>
                </c:pt>
                <c:pt idx="298">
                  <c:v>0.10628742514970058</c:v>
                </c:pt>
                <c:pt idx="299">
                  <c:v>0.1032934131736527</c:v>
                </c:pt>
                <c:pt idx="300">
                  <c:v>0.10029940119760483</c:v>
                </c:pt>
                <c:pt idx="301">
                  <c:v>9.7305389221556848E-2</c:v>
                </c:pt>
                <c:pt idx="302">
                  <c:v>9.4311377245508976E-2</c:v>
                </c:pt>
                <c:pt idx="303">
                  <c:v>9.1317365269461104E-2</c:v>
                </c:pt>
                <c:pt idx="304">
                  <c:v>8.832335329341312E-2</c:v>
                </c:pt>
                <c:pt idx="305">
                  <c:v>8.5329341317365248E-2</c:v>
                </c:pt>
                <c:pt idx="306">
                  <c:v>8.2335329341317376E-2</c:v>
                </c:pt>
                <c:pt idx="307">
                  <c:v>7.9341317365269504E-2</c:v>
                </c:pt>
                <c:pt idx="308">
                  <c:v>7.634730538922152E-2</c:v>
                </c:pt>
                <c:pt idx="309">
                  <c:v>7.3353293413173648E-2</c:v>
                </c:pt>
                <c:pt idx="310">
                  <c:v>7.0359281437125776E-2</c:v>
                </c:pt>
                <c:pt idx="311">
                  <c:v>6.7365269461077792E-2</c:v>
                </c:pt>
                <c:pt idx="312">
                  <c:v>6.437125748502992E-2</c:v>
                </c:pt>
                <c:pt idx="313">
                  <c:v>6.1377245508982048E-2</c:v>
                </c:pt>
                <c:pt idx="314">
                  <c:v>5.8383233532934176E-2</c:v>
                </c:pt>
                <c:pt idx="315">
                  <c:v>5.5389221556886192E-2</c:v>
                </c:pt>
                <c:pt idx="316">
                  <c:v>5.239520958083832E-2</c:v>
                </c:pt>
                <c:pt idx="317">
                  <c:v>4.9401197604790448E-2</c:v>
                </c:pt>
                <c:pt idx="318">
                  <c:v>4.6407185628742464E-2</c:v>
                </c:pt>
                <c:pt idx="319">
                  <c:v>4.3413173652694592E-2</c:v>
                </c:pt>
                <c:pt idx="320">
                  <c:v>4.041916167664672E-2</c:v>
                </c:pt>
                <c:pt idx="321">
                  <c:v>3.7425149700598848E-2</c:v>
                </c:pt>
                <c:pt idx="322">
                  <c:v>3.4431137724550864E-2</c:v>
                </c:pt>
                <c:pt idx="323">
                  <c:v>3.1437125748502992E-2</c:v>
                </c:pt>
                <c:pt idx="324">
                  <c:v>2.844311377245512E-2</c:v>
                </c:pt>
                <c:pt idx="325">
                  <c:v>2.5449101796407136E-2</c:v>
                </c:pt>
                <c:pt idx="326">
                  <c:v>2.2455089820359264E-2</c:v>
                </c:pt>
                <c:pt idx="327">
                  <c:v>1.9461077844311392E-2</c:v>
                </c:pt>
                <c:pt idx="328">
                  <c:v>1.646706586826352E-2</c:v>
                </c:pt>
                <c:pt idx="329">
                  <c:v>1.3473053892215536E-2</c:v>
                </c:pt>
                <c:pt idx="330">
                  <c:v>1.0479041916167664E-2</c:v>
                </c:pt>
                <c:pt idx="331">
                  <c:v>7.4850299401197917E-3</c:v>
                </c:pt>
                <c:pt idx="332">
                  <c:v>4.4910179640718084E-3</c:v>
                </c:pt>
                <c:pt idx="333">
                  <c:v>1.4970059880239361E-3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90560"/>
        <c:axId val="382313216"/>
      </c:scatterChart>
      <c:valAx>
        <c:axId val="382290560"/>
        <c:scaling>
          <c:orientation val="minMax"/>
        </c:scaling>
        <c:delete val="0"/>
        <c:axPos val="b"/>
        <c:title>
          <c:tx>
            <c:strRef>
              <c:f>PlotsOrig!$B$14</c:f>
              <c:strCache>
                <c:ptCount val="1"/>
                <c:pt idx="0">
                  <c:v>Household Income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2313216"/>
        <c:crosses val="autoZero"/>
        <c:crossBetween val="midCat"/>
      </c:valAx>
      <c:valAx>
        <c:axId val="382313216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Empirical Survival Curve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2290560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Run Sequence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PlotsOrig!$B$14</c:f>
              <c:strCache>
                <c:ptCount val="1"/>
                <c:pt idx="0">
                  <c:v>Household Income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0.45800121752153561"/>
                  <c:y val="-0.1733242198891805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PlotsOrig!$C$15:$C$32000</c:f>
              <c:numCache>
                <c:formatCode>General</c:formatCode>
                <c:ptCount val="319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</c:numCache>
            </c:numRef>
          </c:xVal>
          <c:yVal>
            <c:numRef>
              <c:f>PlotsOrig!$B$15:$B$32000</c:f>
              <c:numCache>
                <c:formatCode>General</c:formatCode>
                <c:ptCount val="31986"/>
                <c:pt idx="0">
                  <c:v>40320.369770437326</c:v>
                </c:pt>
                <c:pt idx="1">
                  <c:v>18714.716511698105</c:v>
                </c:pt>
                <c:pt idx="2">
                  <c:v>120826.02346932638</c:v>
                </c:pt>
                <c:pt idx="3">
                  <c:v>84567.746666497391</c:v>
                </c:pt>
                <c:pt idx="4">
                  <c:v>51177.107256676813</c:v>
                </c:pt>
                <c:pt idx="5">
                  <c:v>32441.329383742886</c:v>
                </c:pt>
                <c:pt idx="6">
                  <c:v>159401.71092301758</c:v>
                </c:pt>
                <c:pt idx="7">
                  <c:v>25067.736966056807</c:v>
                </c:pt>
                <c:pt idx="8">
                  <c:v>18961.352642225193</c:v>
                </c:pt>
                <c:pt idx="9">
                  <c:v>77870.403239033476</c:v>
                </c:pt>
                <c:pt idx="10">
                  <c:v>16974.774527981735</c:v>
                </c:pt>
                <c:pt idx="11">
                  <c:v>8317.9284598885588</c:v>
                </c:pt>
                <c:pt idx="12">
                  <c:v>92260.39647507215</c:v>
                </c:pt>
                <c:pt idx="13">
                  <c:v>189571.52495002485</c:v>
                </c:pt>
                <c:pt idx="14">
                  <c:v>48993.829062046425</c:v>
                </c:pt>
                <c:pt idx="15">
                  <c:v>8750.7774578797726</c:v>
                </c:pt>
                <c:pt idx="16">
                  <c:v>36522.907549208037</c:v>
                </c:pt>
                <c:pt idx="17">
                  <c:v>87817.181280694538</c:v>
                </c:pt>
                <c:pt idx="18">
                  <c:v>140353.81388146177</c:v>
                </c:pt>
                <c:pt idx="19">
                  <c:v>11982.405636026271</c:v>
                </c:pt>
                <c:pt idx="20">
                  <c:v>90272.394455561589</c:v>
                </c:pt>
                <c:pt idx="21">
                  <c:v>76732.361379133421</c:v>
                </c:pt>
                <c:pt idx="22">
                  <c:v>26301.882165680414</c:v>
                </c:pt>
                <c:pt idx="23">
                  <c:v>4078.1134260816643</c:v>
                </c:pt>
                <c:pt idx="24">
                  <c:v>40680.776979990493</c:v>
                </c:pt>
                <c:pt idx="25">
                  <c:v>79757.849740706515</c:v>
                </c:pt>
                <c:pt idx="26">
                  <c:v>100082.63395988106</c:v>
                </c:pt>
                <c:pt idx="27">
                  <c:v>198151.80935209678</c:v>
                </c:pt>
                <c:pt idx="28">
                  <c:v>138422.19484694261</c:v>
                </c:pt>
                <c:pt idx="29">
                  <c:v>21108.286636442506</c:v>
                </c:pt>
                <c:pt idx="30">
                  <c:v>19196.512875058404</c:v>
                </c:pt>
                <c:pt idx="31">
                  <c:v>53758.320295082143</c:v>
                </c:pt>
                <c:pt idx="32">
                  <c:v>127221.71575809459</c:v>
                </c:pt>
                <c:pt idx="33">
                  <c:v>1874.6718877027536</c:v>
                </c:pt>
                <c:pt idx="34">
                  <c:v>78599.846371060645</c:v>
                </c:pt>
                <c:pt idx="35">
                  <c:v>1635.9014619689976</c:v>
                </c:pt>
                <c:pt idx="36">
                  <c:v>120441.51843325629</c:v>
                </c:pt>
                <c:pt idx="37">
                  <c:v>36179.607804539337</c:v>
                </c:pt>
                <c:pt idx="38">
                  <c:v>30336.306927276255</c:v>
                </c:pt>
                <c:pt idx="39">
                  <c:v>119430.99286180561</c:v>
                </c:pt>
                <c:pt idx="40">
                  <c:v>12829.356768900499</c:v>
                </c:pt>
                <c:pt idx="41">
                  <c:v>62066.894001481436</c:v>
                </c:pt>
                <c:pt idx="42">
                  <c:v>40692.141167091882</c:v>
                </c:pt>
                <c:pt idx="43">
                  <c:v>75519.325845111161</c:v>
                </c:pt>
                <c:pt idx="44">
                  <c:v>47578.076867776508</c:v>
                </c:pt>
                <c:pt idx="45">
                  <c:v>11643.792765798891</c:v>
                </c:pt>
                <c:pt idx="46">
                  <c:v>15686.178836098237</c:v>
                </c:pt>
                <c:pt idx="47">
                  <c:v>69289.069289649284</c:v>
                </c:pt>
                <c:pt idx="48">
                  <c:v>49602.368297736357</c:v>
                </c:pt>
                <c:pt idx="49">
                  <c:v>12233.228415312598</c:v>
                </c:pt>
                <c:pt idx="50">
                  <c:v>18525.088184192013</c:v>
                </c:pt>
                <c:pt idx="51">
                  <c:v>16564.600755056672</c:v>
                </c:pt>
                <c:pt idx="52">
                  <c:v>20900.246564755806</c:v>
                </c:pt>
                <c:pt idx="53">
                  <c:v>124744.2533613444</c:v>
                </c:pt>
                <c:pt idx="54">
                  <c:v>89008.861997865402</c:v>
                </c:pt>
                <c:pt idx="55">
                  <c:v>67074.103152545009</c:v>
                </c:pt>
                <c:pt idx="56">
                  <c:v>179659.29002734099</c:v>
                </c:pt>
                <c:pt idx="57">
                  <c:v>5901.2186330393943</c:v>
                </c:pt>
                <c:pt idx="58">
                  <c:v>121826.38488444418</c:v>
                </c:pt>
                <c:pt idx="59">
                  <c:v>111858.83813607979</c:v>
                </c:pt>
                <c:pt idx="60">
                  <c:v>74471.336419849365</c:v>
                </c:pt>
                <c:pt idx="61">
                  <c:v>40676.778239171545</c:v>
                </c:pt>
                <c:pt idx="62">
                  <c:v>29522.923540865719</c:v>
                </c:pt>
                <c:pt idx="63">
                  <c:v>118508.48244458261</c:v>
                </c:pt>
                <c:pt idx="64">
                  <c:v>110074.95926330285</c:v>
                </c:pt>
                <c:pt idx="65">
                  <c:v>63703.7387888757</c:v>
                </c:pt>
                <c:pt idx="66">
                  <c:v>53665.042561598209</c:v>
                </c:pt>
                <c:pt idx="67">
                  <c:v>91985.369305260203</c:v>
                </c:pt>
                <c:pt idx="68">
                  <c:v>20882.883323344679</c:v>
                </c:pt>
                <c:pt idx="69">
                  <c:v>35289.248891634132</c:v>
                </c:pt>
                <c:pt idx="70">
                  <c:v>85983.45411448137</c:v>
                </c:pt>
                <c:pt idx="71">
                  <c:v>67292.987554949301</c:v>
                </c:pt>
                <c:pt idx="72">
                  <c:v>43872.979498127293</c:v>
                </c:pt>
                <c:pt idx="73">
                  <c:v>92407.903943349374</c:v>
                </c:pt>
                <c:pt idx="74">
                  <c:v>20832.250073298157</c:v>
                </c:pt>
                <c:pt idx="75">
                  <c:v>93134.61133477831</c:v>
                </c:pt>
                <c:pt idx="76">
                  <c:v>142217.76438327495</c:v>
                </c:pt>
                <c:pt idx="77">
                  <c:v>77836.195918312689</c:v>
                </c:pt>
                <c:pt idx="78">
                  <c:v>49841.709159274425</c:v>
                </c:pt>
                <c:pt idx="79">
                  <c:v>96451.385492464833</c:v>
                </c:pt>
                <c:pt idx="80">
                  <c:v>18922.762852582811</c:v>
                </c:pt>
                <c:pt idx="81">
                  <c:v>11408.501202817657</c:v>
                </c:pt>
                <c:pt idx="82">
                  <c:v>173001.37444759655</c:v>
                </c:pt>
                <c:pt idx="83">
                  <c:v>12959.14765265676</c:v>
                </c:pt>
                <c:pt idx="84">
                  <c:v>2097.2731598846649</c:v>
                </c:pt>
                <c:pt idx="85">
                  <c:v>19021.639737515394</c:v>
                </c:pt>
                <c:pt idx="86">
                  <c:v>23599.410896027744</c:v>
                </c:pt>
                <c:pt idx="87">
                  <c:v>17350.923833909732</c:v>
                </c:pt>
                <c:pt idx="88">
                  <c:v>20816.286930093196</c:v>
                </c:pt>
                <c:pt idx="89">
                  <c:v>48464.943774790372</c:v>
                </c:pt>
                <c:pt idx="90">
                  <c:v>24782.425357187753</c:v>
                </c:pt>
                <c:pt idx="91">
                  <c:v>70141.685393251726</c:v>
                </c:pt>
                <c:pt idx="92">
                  <c:v>34298.205005309603</c:v>
                </c:pt>
                <c:pt idx="93">
                  <c:v>15042.106405692104</c:v>
                </c:pt>
                <c:pt idx="94">
                  <c:v>15664.077094788216</c:v>
                </c:pt>
                <c:pt idx="95">
                  <c:v>90131.268938122259</c:v>
                </c:pt>
                <c:pt idx="96">
                  <c:v>8071.2898952865735</c:v>
                </c:pt>
                <c:pt idx="97">
                  <c:v>34759.651115190114</c:v>
                </c:pt>
                <c:pt idx="98">
                  <c:v>209704.95090428987</c:v>
                </c:pt>
                <c:pt idx="99">
                  <c:v>74908.920019813711</c:v>
                </c:pt>
                <c:pt idx="100">
                  <c:v>15845.524331137836</c:v>
                </c:pt>
                <c:pt idx="101">
                  <c:v>176586.75054099003</c:v>
                </c:pt>
                <c:pt idx="102">
                  <c:v>114990.31596359304</c:v>
                </c:pt>
                <c:pt idx="103">
                  <c:v>296606.97103501193</c:v>
                </c:pt>
                <c:pt idx="104">
                  <c:v>147782.87678222952</c:v>
                </c:pt>
                <c:pt idx="105">
                  <c:v>187974.20979159672</c:v>
                </c:pt>
                <c:pt idx="106">
                  <c:v>87990.120756070479</c:v>
                </c:pt>
                <c:pt idx="107">
                  <c:v>44406.371250657729</c:v>
                </c:pt>
                <c:pt idx="108">
                  <c:v>93890.564656742121</c:v>
                </c:pt>
                <c:pt idx="109">
                  <c:v>24773.177831517765</c:v>
                </c:pt>
                <c:pt idx="110">
                  <c:v>3965.1258341913399</c:v>
                </c:pt>
                <c:pt idx="111">
                  <c:v>24333.71568118142</c:v>
                </c:pt>
                <c:pt idx="112">
                  <c:v>7239.4062159258665</c:v>
                </c:pt>
                <c:pt idx="113">
                  <c:v>22784.760729341302</c:v>
                </c:pt>
                <c:pt idx="114">
                  <c:v>54218.524987156743</c:v>
                </c:pt>
                <c:pt idx="115">
                  <c:v>30653.542615144001</c:v>
                </c:pt>
                <c:pt idx="116">
                  <c:v>737.03299933109759</c:v>
                </c:pt>
                <c:pt idx="117">
                  <c:v>2714.8914580200926</c:v>
                </c:pt>
                <c:pt idx="118">
                  <c:v>117198.38502614314</c:v>
                </c:pt>
                <c:pt idx="119">
                  <c:v>51631.40529443643</c:v>
                </c:pt>
                <c:pt idx="120">
                  <c:v>23429.849473493399</c:v>
                </c:pt>
                <c:pt idx="121">
                  <c:v>35001.245304107368</c:v>
                </c:pt>
                <c:pt idx="122">
                  <c:v>9453.4289428183038</c:v>
                </c:pt>
                <c:pt idx="123">
                  <c:v>33916.170765627568</c:v>
                </c:pt>
                <c:pt idx="124">
                  <c:v>27168.78170760176</c:v>
                </c:pt>
                <c:pt idx="125">
                  <c:v>43696.697906040819</c:v>
                </c:pt>
                <c:pt idx="126">
                  <c:v>100501.19669926012</c:v>
                </c:pt>
                <c:pt idx="127">
                  <c:v>98533.643740893676</c:v>
                </c:pt>
                <c:pt idx="128">
                  <c:v>26970.585285687681</c:v>
                </c:pt>
                <c:pt idx="129">
                  <c:v>26.936631853073933</c:v>
                </c:pt>
                <c:pt idx="130">
                  <c:v>54037.010348897566</c:v>
                </c:pt>
                <c:pt idx="131">
                  <c:v>47550.10055409027</c:v>
                </c:pt>
                <c:pt idx="132">
                  <c:v>66134.663851956124</c:v>
                </c:pt>
                <c:pt idx="133">
                  <c:v>431979.74033125746</c:v>
                </c:pt>
                <c:pt idx="134">
                  <c:v>43285.564703734148</c:v>
                </c:pt>
                <c:pt idx="135">
                  <c:v>53454.723229962416</c:v>
                </c:pt>
                <c:pt idx="136">
                  <c:v>13967.435583852006</c:v>
                </c:pt>
                <c:pt idx="137">
                  <c:v>66809.45053593893</c:v>
                </c:pt>
                <c:pt idx="138">
                  <c:v>33536.294475198949</c:v>
                </c:pt>
                <c:pt idx="139">
                  <c:v>229089.48350824919</c:v>
                </c:pt>
                <c:pt idx="140">
                  <c:v>7235.373096413301</c:v>
                </c:pt>
                <c:pt idx="141">
                  <c:v>150947.16108636817</c:v>
                </c:pt>
                <c:pt idx="142">
                  <c:v>164987.56578973812</c:v>
                </c:pt>
                <c:pt idx="143">
                  <c:v>5520.1061630367803</c:v>
                </c:pt>
                <c:pt idx="144">
                  <c:v>11824.818918979565</c:v>
                </c:pt>
                <c:pt idx="145">
                  <c:v>336252.85038832552</c:v>
                </c:pt>
                <c:pt idx="146">
                  <c:v>152641.4482637113</c:v>
                </c:pt>
                <c:pt idx="147">
                  <c:v>75249.952362575874</c:v>
                </c:pt>
                <c:pt idx="148">
                  <c:v>11143.08303008708</c:v>
                </c:pt>
                <c:pt idx="149">
                  <c:v>178192.71986646517</c:v>
                </c:pt>
                <c:pt idx="150">
                  <c:v>43171.869451398597</c:v>
                </c:pt>
                <c:pt idx="151">
                  <c:v>69142.752416669275</c:v>
                </c:pt>
                <c:pt idx="152">
                  <c:v>125473.79289161164</c:v>
                </c:pt>
                <c:pt idx="153">
                  <c:v>103059.58039370857</c:v>
                </c:pt>
                <c:pt idx="154">
                  <c:v>93999.933873953138</c:v>
                </c:pt>
                <c:pt idx="155">
                  <c:v>62953.923010171275</c:v>
                </c:pt>
                <c:pt idx="156">
                  <c:v>11934.385712039577</c:v>
                </c:pt>
                <c:pt idx="157">
                  <c:v>24093.559490261829</c:v>
                </c:pt>
                <c:pt idx="158">
                  <c:v>153202.92508489697</c:v>
                </c:pt>
                <c:pt idx="159">
                  <c:v>152492.09476981079</c:v>
                </c:pt>
                <c:pt idx="160">
                  <c:v>5809.1951672746463</c:v>
                </c:pt>
                <c:pt idx="161">
                  <c:v>98850.358452404296</c:v>
                </c:pt>
                <c:pt idx="162">
                  <c:v>231256.50133549477</c:v>
                </c:pt>
                <c:pt idx="163">
                  <c:v>51479.894140519689</c:v>
                </c:pt>
                <c:pt idx="164">
                  <c:v>1010.0858383876759</c:v>
                </c:pt>
                <c:pt idx="165">
                  <c:v>16296.020231820698</c:v>
                </c:pt>
                <c:pt idx="166">
                  <c:v>20277.392885337351</c:v>
                </c:pt>
                <c:pt idx="167">
                  <c:v>982.90418048528011</c:v>
                </c:pt>
                <c:pt idx="168">
                  <c:v>10027.401968164029</c:v>
                </c:pt>
                <c:pt idx="169">
                  <c:v>27386.908683289825</c:v>
                </c:pt>
                <c:pt idx="170">
                  <c:v>42144.948704738883</c:v>
                </c:pt>
                <c:pt idx="171">
                  <c:v>121679.10598752406</c:v>
                </c:pt>
                <c:pt idx="172">
                  <c:v>130452.26209890854</c:v>
                </c:pt>
                <c:pt idx="173">
                  <c:v>26091.627720871526</c:v>
                </c:pt>
                <c:pt idx="174">
                  <c:v>96404.843215006011</c:v>
                </c:pt>
                <c:pt idx="175">
                  <c:v>47024.42967142944</c:v>
                </c:pt>
                <c:pt idx="176">
                  <c:v>53820.888220555054</c:v>
                </c:pt>
                <c:pt idx="177">
                  <c:v>45648.69699410435</c:v>
                </c:pt>
                <c:pt idx="178">
                  <c:v>437412.46160063241</c:v>
                </c:pt>
                <c:pt idx="179">
                  <c:v>31362.425520053617</c:v>
                </c:pt>
                <c:pt idx="180">
                  <c:v>84634.806830255737</c:v>
                </c:pt>
                <c:pt idx="181">
                  <c:v>88494.735737871262</c:v>
                </c:pt>
                <c:pt idx="182">
                  <c:v>30604.437451049434</c:v>
                </c:pt>
                <c:pt idx="183">
                  <c:v>32831.879410552086</c:v>
                </c:pt>
                <c:pt idx="184">
                  <c:v>75050.852018307138</c:v>
                </c:pt>
                <c:pt idx="185">
                  <c:v>30421.047390619609</c:v>
                </c:pt>
                <c:pt idx="186">
                  <c:v>51743.59495526144</c:v>
                </c:pt>
                <c:pt idx="187">
                  <c:v>77779.396962395636</c:v>
                </c:pt>
                <c:pt idx="188">
                  <c:v>24780.283802323669</c:v>
                </c:pt>
                <c:pt idx="189">
                  <c:v>26796.641353025916</c:v>
                </c:pt>
                <c:pt idx="190">
                  <c:v>22487.095708657853</c:v>
                </c:pt>
                <c:pt idx="191">
                  <c:v>33109.655490866331</c:v>
                </c:pt>
                <c:pt idx="192">
                  <c:v>102963.71788328876</c:v>
                </c:pt>
                <c:pt idx="193">
                  <c:v>15218.614177362444</c:v>
                </c:pt>
                <c:pt idx="194">
                  <c:v>169257.97217243575</c:v>
                </c:pt>
                <c:pt idx="195">
                  <c:v>112805.98997763979</c:v>
                </c:pt>
                <c:pt idx="196">
                  <c:v>175727.9036700195</c:v>
                </c:pt>
                <c:pt idx="197">
                  <c:v>42356.315195302639</c:v>
                </c:pt>
                <c:pt idx="198">
                  <c:v>46335.164705332456</c:v>
                </c:pt>
                <c:pt idx="199">
                  <c:v>9198.3554896484166</c:v>
                </c:pt>
                <c:pt idx="200">
                  <c:v>28680.145595316921</c:v>
                </c:pt>
                <c:pt idx="201">
                  <c:v>11224.11817734278</c:v>
                </c:pt>
                <c:pt idx="202">
                  <c:v>94808.182895324484</c:v>
                </c:pt>
                <c:pt idx="203">
                  <c:v>70528.840579927215</c:v>
                </c:pt>
                <c:pt idx="204">
                  <c:v>60279.324919891791</c:v>
                </c:pt>
                <c:pt idx="205">
                  <c:v>450967.68002408638</c:v>
                </c:pt>
                <c:pt idx="206">
                  <c:v>138116.38310615212</c:v>
                </c:pt>
                <c:pt idx="207">
                  <c:v>22542.162386058113</c:v>
                </c:pt>
                <c:pt idx="208">
                  <c:v>71034.071795105789</c:v>
                </c:pt>
                <c:pt idx="209">
                  <c:v>50978.907001053398</c:v>
                </c:pt>
                <c:pt idx="210">
                  <c:v>92018.7244962642</c:v>
                </c:pt>
                <c:pt idx="211">
                  <c:v>53194.470418510828</c:v>
                </c:pt>
                <c:pt idx="212">
                  <c:v>43530.423281503128</c:v>
                </c:pt>
                <c:pt idx="213">
                  <c:v>22534.67090689902</c:v>
                </c:pt>
                <c:pt idx="214">
                  <c:v>58935.893918452355</c:v>
                </c:pt>
                <c:pt idx="215">
                  <c:v>53246.159831842706</c:v>
                </c:pt>
                <c:pt idx="216">
                  <c:v>351.531361614042</c:v>
                </c:pt>
                <c:pt idx="217">
                  <c:v>48140.978462301908</c:v>
                </c:pt>
                <c:pt idx="218">
                  <c:v>234264.06376158862</c:v>
                </c:pt>
                <c:pt idx="219">
                  <c:v>32272.488281055212</c:v>
                </c:pt>
                <c:pt idx="220">
                  <c:v>40875.07383704347</c:v>
                </c:pt>
                <c:pt idx="221">
                  <c:v>155995.33575065827</c:v>
                </c:pt>
                <c:pt idx="222">
                  <c:v>14167.417537201696</c:v>
                </c:pt>
                <c:pt idx="223">
                  <c:v>197367.52179038664</c:v>
                </c:pt>
                <c:pt idx="224">
                  <c:v>83214.403702073279</c:v>
                </c:pt>
                <c:pt idx="225">
                  <c:v>12399.397084495604</c:v>
                </c:pt>
                <c:pt idx="226">
                  <c:v>102284.89871944222</c:v>
                </c:pt>
                <c:pt idx="227">
                  <c:v>83243.251896698814</c:v>
                </c:pt>
                <c:pt idx="228">
                  <c:v>44339.047017018253</c:v>
                </c:pt>
                <c:pt idx="229">
                  <c:v>20055.834826091086</c:v>
                </c:pt>
                <c:pt idx="230">
                  <c:v>102448.575297502</c:v>
                </c:pt>
                <c:pt idx="231">
                  <c:v>117848.32318926175</c:v>
                </c:pt>
                <c:pt idx="232">
                  <c:v>112408.51250557869</c:v>
                </c:pt>
                <c:pt idx="233">
                  <c:v>32461.305303283989</c:v>
                </c:pt>
                <c:pt idx="234">
                  <c:v>43079.421709638504</c:v>
                </c:pt>
                <c:pt idx="235">
                  <c:v>189721.32061658497</c:v>
                </c:pt>
                <c:pt idx="236">
                  <c:v>38721.036144897851</c:v>
                </c:pt>
                <c:pt idx="237">
                  <c:v>130702.6841019399</c:v>
                </c:pt>
                <c:pt idx="238">
                  <c:v>35294.040198803683</c:v>
                </c:pt>
                <c:pt idx="239">
                  <c:v>13839.064272634962</c:v>
                </c:pt>
                <c:pt idx="240">
                  <c:v>55135.983718013347</c:v>
                </c:pt>
                <c:pt idx="241">
                  <c:v>16997.654962968085</c:v>
                </c:pt>
                <c:pt idx="242">
                  <c:v>130246.34682660553</c:v>
                </c:pt>
                <c:pt idx="243">
                  <c:v>34629.413703655475</c:v>
                </c:pt>
                <c:pt idx="244">
                  <c:v>50709.924394190792</c:v>
                </c:pt>
                <c:pt idx="245">
                  <c:v>12463.184667372014</c:v>
                </c:pt>
                <c:pt idx="246">
                  <c:v>104751.01204594683</c:v>
                </c:pt>
                <c:pt idx="247">
                  <c:v>93371.704981632938</c:v>
                </c:pt>
                <c:pt idx="248">
                  <c:v>51231.101781321442</c:v>
                </c:pt>
                <c:pt idx="249">
                  <c:v>63032.975058268756</c:v>
                </c:pt>
                <c:pt idx="250">
                  <c:v>8921.0419533928471</c:v>
                </c:pt>
                <c:pt idx="251">
                  <c:v>102582.71974752343</c:v>
                </c:pt>
                <c:pt idx="252">
                  <c:v>42127.293526241498</c:v>
                </c:pt>
                <c:pt idx="253">
                  <c:v>20035.002712651956</c:v>
                </c:pt>
                <c:pt idx="254">
                  <c:v>36065.735493975488</c:v>
                </c:pt>
                <c:pt idx="255">
                  <c:v>7077.9750144706422</c:v>
                </c:pt>
                <c:pt idx="256">
                  <c:v>64009.871383097779</c:v>
                </c:pt>
                <c:pt idx="257">
                  <c:v>281631.14294574567</c:v>
                </c:pt>
                <c:pt idx="258">
                  <c:v>275947.92723041313</c:v>
                </c:pt>
                <c:pt idx="259">
                  <c:v>110694.43102402508</c:v>
                </c:pt>
                <c:pt idx="260">
                  <c:v>141122.3967924082</c:v>
                </c:pt>
                <c:pt idx="261">
                  <c:v>85430.192806142542</c:v>
                </c:pt>
                <c:pt idx="262">
                  <c:v>43345.282920237689</c:v>
                </c:pt>
                <c:pt idx="263">
                  <c:v>44147.523383627711</c:v>
                </c:pt>
                <c:pt idx="264">
                  <c:v>50306.925376911844</c:v>
                </c:pt>
                <c:pt idx="265">
                  <c:v>42357.589302780681</c:v>
                </c:pt>
                <c:pt idx="266">
                  <c:v>96833.3900878641</c:v>
                </c:pt>
                <c:pt idx="267">
                  <c:v>65181.727137954411</c:v>
                </c:pt>
                <c:pt idx="268">
                  <c:v>48787.744440552044</c:v>
                </c:pt>
                <c:pt idx="269">
                  <c:v>41040.502405030784</c:v>
                </c:pt>
                <c:pt idx="270">
                  <c:v>102787.59989173726</c:v>
                </c:pt>
                <c:pt idx="271">
                  <c:v>31983.521200581494</c:v>
                </c:pt>
                <c:pt idx="272">
                  <c:v>35935.180244996765</c:v>
                </c:pt>
                <c:pt idx="273">
                  <c:v>65871.202249178881</c:v>
                </c:pt>
                <c:pt idx="274">
                  <c:v>37499.018138058025</c:v>
                </c:pt>
                <c:pt idx="275">
                  <c:v>14072.966578824815</c:v>
                </c:pt>
                <c:pt idx="276">
                  <c:v>51994.907385440325</c:v>
                </c:pt>
                <c:pt idx="277">
                  <c:v>18131.984650112794</c:v>
                </c:pt>
                <c:pt idx="278">
                  <c:v>80210.071022157834</c:v>
                </c:pt>
                <c:pt idx="279">
                  <c:v>38900.158160298699</c:v>
                </c:pt>
                <c:pt idx="280">
                  <c:v>153166.05664704143</c:v>
                </c:pt>
                <c:pt idx="281">
                  <c:v>39163.233250667239</c:v>
                </c:pt>
                <c:pt idx="282">
                  <c:v>49329.072061358282</c:v>
                </c:pt>
                <c:pt idx="283">
                  <c:v>19001.880320672597</c:v>
                </c:pt>
                <c:pt idx="284">
                  <c:v>20476.685106570585</c:v>
                </c:pt>
                <c:pt idx="285">
                  <c:v>23387.824498117243</c:v>
                </c:pt>
                <c:pt idx="286">
                  <c:v>50387.713393199287</c:v>
                </c:pt>
                <c:pt idx="287">
                  <c:v>22050.937651159948</c:v>
                </c:pt>
                <c:pt idx="288">
                  <c:v>51673.016986577197</c:v>
                </c:pt>
                <c:pt idx="289">
                  <c:v>41522.961303526972</c:v>
                </c:pt>
                <c:pt idx="290">
                  <c:v>36529.530410447354</c:v>
                </c:pt>
                <c:pt idx="291">
                  <c:v>8557.6867052905</c:v>
                </c:pt>
                <c:pt idx="292">
                  <c:v>105815.43987061923</c:v>
                </c:pt>
                <c:pt idx="293">
                  <c:v>15259.75701010523</c:v>
                </c:pt>
                <c:pt idx="294">
                  <c:v>132300.78417375244</c:v>
                </c:pt>
                <c:pt idx="295">
                  <c:v>2080.6352853261496</c:v>
                </c:pt>
                <c:pt idx="296">
                  <c:v>32609.599524134199</c:v>
                </c:pt>
                <c:pt idx="297">
                  <c:v>64770.603914142426</c:v>
                </c:pt>
                <c:pt idx="298">
                  <c:v>31183.343651931173</c:v>
                </c:pt>
                <c:pt idx="299">
                  <c:v>146167.38812431198</c:v>
                </c:pt>
                <c:pt idx="300">
                  <c:v>2467.5154171576987</c:v>
                </c:pt>
                <c:pt idx="301">
                  <c:v>249577.09583974269</c:v>
                </c:pt>
                <c:pt idx="302">
                  <c:v>23474.241173155671</c:v>
                </c:pt>
                <c:pt idx="303">
                  <c:v>1082.1337346729076</c:v>
                </c:pt>
                <c:pt idx="304">
                  <c:v>101937.37601874597</c:v>
                </c:pt>
                <c:pt idx="305">
                  <c:v>43680.821228725683</c:v>
                </c:pt>
                <c:pt idx="306">
                  <c:v>24919.198824435589</c:v>
                </c:pt>
                <c:pt idx="307">
                  <c:v>66950.942156929246</c:v>
                </c:pt>
                <c:pt idx="308">
                  <c:v>76377.769807739576</c:v>
                </c:pt>
                <c:pt idx="309">
                  <c:v>1132.4021668570972</c:v>
                </c:pt>
                <c:pt idx="310">
                  <c:v>26065.69588576127</c:v>
                </c:pt>
                <c:pt idx="311">
                  <c:v>93036.694247918975</c:v>
                </c:pt>
                <c:pt idx="312">
                  <c:v>14868.13259903399</c:v>
                </c:pt>
                <c:pt idx="313">
                  <c:v>63926.567854357098</c:v>
                </c:pt>
                <c:pt idx="314">
                  <c:v>36268.667950387819</c:v>
                </c:pt>
                <c:pt idx="315">
                  <c:v>284449.38914210827</c:v>
                </c:pt>
                <c:pt idx="316">
                  <c:v>174524.26754219699</c:v>
                </c:pt>
                <c:pt idx="317">
                  <c:v>39805.045014011783</c:v>
                </c:pt>
                <c:pt idx="318">
                  <c:v>17125.881991083639</c:v>
                </c:pt>
                <c:pt idx="319">
                  <c:v>11278.830365535789</c:v>
                </c:pt>
                <c:pt idx="320">
                  <c:v>27739.053871455937</c:v>
                </c:pt>
                <c:pt idx="321">
                  <c:v>37160.790091042953</c:v>
                </c:pt>
                <c:pt idx="322">
                  <c:v>11731.426017485255</c:v>
                </c:pt>
                <c:pt idx="323">
                  <c:v>31064.163349960687</c:v>
                </c:pt>
                <c:pt idx="324">
                  <c:v>68081.736245991124</c:v>
                </c:pt>
                <c:pt idx="325">
                  <c:v>61654.99384992243</c:v>
                </c:pt>
                <c:pt idx="326">
                  <c:v>27942.754707391126</c:v>
                </c:pt>
                <c:pt idx="327">
                  <c:v>37540.765540512926</c:v>
                </c:pt>
                <c:pt idx="328">
                  <c:v>69635.496596599187</c:v>
                </c:pt>
                <c:pt idx="329">
                  <c:v>59195.975866783672</c:v>
                </c:pt>
                <c:pt idx="330">
                  <c:v>102611.05054323854</c:v>
                </c:pt>
                <c:pt idx="331">
                  <c:v>64275.384684585311</c:v>
                </c:pt>
                <c:pt idx="332">
                  <c:v>15875.474935298602</c:v>
                </c:pt>
                <c:pt idx="333">
                  <c:v>44581.810198253188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891328"/>
        <c:axId val="384630784"/>
      </c:scatterChart>
      <c:valAx>
        <c:axId val="3838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4630784"/>
        <c:crosses val="autoZero"/>
        <c:crossBetween val="midCat"/>
      </c:valAx>
      <c:valAx>
        <c:axId val="384630784"/>
        <c:scaling>
          <c:orientation val="minMax"/>
        </c:scaling>
        <c:delete val="0"/>
        <c:axPos val="l"/>
        <c:majorGridlines/>
        <c:title>
          <c:tx>
            <c:strRef>
              <c:f>PlotsOrig!$B$14</c:f>
              <c:strCache>
                <c:ptCount val="1"/>
                <c:pt idx="0">
                  <c:v>Household Income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389132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Lag-1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PlotsOrig!$B$14</c:f>
              <c:strCache>
                <c:ptCount val="1"/>
                <c:pt idx="0">
                  <c:v>Household Income</c:v>
                </c:pt>
              </c:strCache>
            </c:strRef>
          </c:tx>
          <c:spPr>
            <a:ln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63673143953066"/>
                  <c:y val="-0.3532465733449985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PlotsOrig!$B$15:$B$32000</c:f>
              <c:numCache>
                <c:formatCode>General</c:formatCode>
                <c:ptCount val="31986"/>
                <c:pt idx="0">
                  <c:v>40320.369770437326</c:v>
                </c:pt>
                <c:pt idx="1">
                  <c:v>18714.716511698105</c:v>
                </c:pt>
                <c:pt idx="2">
                  <c:v>120826.02346932638</c:v>
                </c:pt>
                <c:pt idx="3">
                  <c:v>84567.746666497391</c:v>
                </c:pt>
                <c:pt idx="4">
                  <c:v>51177.107256676813</c:v>
                </c:pt>
                <c:pt idx="5">
                  <c:v>32441.329383742886</c:v>
                </c:pt>
                <c:pt idx="6">
                  <c:v>159401.71092301758</c:v>
                </c:pt>
                <c:pt idx="7">
                  <c:v>25067.736966056807</c:v>
                </c:pt>
                <c:pt idx="8">
                  <c:v>18961.352642225193</c:v>
                </c:pt>
                <c:pt idx="9">
                  <c:v>77870.403239033476</c:v>
                </c:pt>
                <c:pt idx="10">
                  <c:v>16974.774527981735</c:v>
                </c:pt>
                <c:pt idx="11">
                  <c:v>8317.9284598885588</c:v>
                </c:pt>
                <c:pt idx="12">
                  <c:v>92260.39647507215</c:v>
                </c:pt>
                <c:pt idx="13">
                  <c:v>189571.52495002485</c:v>
                </c:pt>
                <c:pt idx="14">
                  <c:v>48993.829062046425</c:v>
                </c:pt>
                <c:pt idx="15">
                  <c:v>8750.7774578797726</c:v>
                </c:pt>
                <c:pt idx="16">
                  <c:v>36522.907549208037</c:v>
                </c:pt>
                <c:pt idx="17">
                  <c:v>87817.181280694538</c:v>
                </c:pt>
                <c:pt idx="18">
                  <c:v>140353.81388146177</c:v>
                </c:pt>
                <c:pt idx="19">
                  <c:v>11982.405636026271</c:v>
                </c:pt>
                <c:pt idx="20">
                  <c:v>90272.394455561589</c:v>
                </c:pt>
                <c:pt idx="21">
                  <c:v>76732.361379133421</c:v>
                </c:pt>
                <c:pt idx="22">
                  <c:v>26301.882165680414</c:v>
                </c:pt>
                <c:pt idx="23">
                  <c:v>4078.1134260816643</c:v>
                </c:pt>
                <c:pt idx="24">
                  <c:v>40680.776979990493</c:v>
                </c:pt>
                <c:pt idx="25">
                  <c:v>79757.849740706515</c:v>
                </c:pt>
                <c:pt idx="26">
                  <c:v>100082.63395988106</c:v>
                </c:pt>
                <c:pt idx="27">
                  <c:v>198151.80935209678</c:v>
                </c:pt>
                <c:pt idx="28">
                  <c:v>138422.19484694261</c:v>
                </c:pt>
                <c:pt idx="29">
                  <c:v>21108.286636442506</c:v>
                </c:pt>
                <c:pt idx="30">
                  <c:v>19196.512875058404</c:v>
                </c:pt>
                <c:pt idx="31">
                  <c:v>53758.320295082143</c:v>
                </c:pt>
                <c:pt idx="32">
                  <c:v>127221.71575809459</c:v>
                </c:pt>
                <c:pt idx="33">
                  <c:v>1874.6718877027536</c:v>
                </c:pt>
                <c:pt idx="34">
                  <c:v>78599.846371060645</c:v>
                </c:pt>
                <c:pt idx="35">
                  <c:v>1635.9014619689976</c:v>
                </c:pt>
                <c:pt idx="36">
                  <c:v>120441.51843325629</c:v>
                </c:pt>
                <c:pt idx="37">
                  <c:v>36179.607804539337</c:v>
                </c:pt>
                <c:pt idx="38">
                  <c:v>30336.306927276255</c:v>
                </c:pt>
                <c:pt idx="39">
                  <c:v>119430.99286180561</c:v>
                </c:pt>
                <c:pt idx="40">
                  <c:v>12829.356768900499</c:v>
                </c:pt>
                <c:pt idx="41">
                  <c:v>62066.894001481436</c:v>
                </c:pt>
                <c:pt idx="42">
                  <c:v>40692.141167091882</c:v>
                </c:pt>
                <c:pt idx="43">
                  <c:v>75519.325845111161</c:v>
                </c:pt>
                <c:pt idx="44">
                  <c:v>47578.076867776508</c:v>
                </c:pt>
                <c:pt idx="45">
                  <c:v>11643.792765798891</c:v>
                </c:pt>
                <c:pt idx="46">
                  <c:v>15686.178836098237</c:v>
                </c:pt>
                <c:pt idx="47">
                  <c:v>69289.069289649284</c:v>
                </c:pt>
                <c:pt idx="48">
                  <c:v>49602.368297736357</c:v>
                </c:pt>
                <c:pt idx="49">
                  <c:v>12233.228415312598</c:v>
                </c:pt>
                <c:pt idx="50">
                  <c:v>18525.088184192013</c:v>
                </c:pt>
                <c:pt idx="51">
                  <c:v>16564.600755056672</c:v>
                </c:pt>
                <c:pt idx="52">
                  <c:v>20900.246564755806</c:v>
                </c:pt>
                <c:pt idx="53">
                  <c:v>124744.2533613444</c:v>
                </c:pt>
                <c:pt idx="54">
                  <c:v>89008.861997865402</c:v>
                </c:pt>
                <c:pt idx="55">
                  <c:v>67074.103152545009</c:v>
                </c:pt>
                <c:pt idx="56">
                  <c:v>179659.29002734099</c:v>
                </c:pt>
                <c:pt idx="57">
                  <c:v>5901.2186330393943</c:v>
                </c:pt>
                <c:pt idx="58">
                  <c:v>121826.38488444418</c:v>
                </c:pt>
                <c:pt idx="59">
                  <c:v>111858.83813607979</c:v>
                </c:pt>
                <c:pt idx="60">
                  <c:v>74471.336419849365</c:v>
                </c:pt>
                <c:pt idx="61">
                  <c:v>40676.778239171545</c:v>
                </c:pt>
                <c:pt idx="62">
                  <c:v>29522.923540865719</c:v>
                </c:pt>
                <c:pt idx="63">
                  <c:v>118508.48244458261</c:v>
                </c:pt>
                <c:pt idx="64">
                  <c:v>110074.95926330285</c:v>
                </c:pt>
                <c:pt idx="65">
                  <c:v>63703.7387888757</c:v>
                </c:pt>
                <c:pt idx="66">
                  <c:v>53665.042561598209</c:v>
                </c:pt>
                <c:pt idx="67">
                  <c:v>91985.369305260203</c:v>
                </c:pt>
                <c:pt idx="68">
                  <c:v>20882.883323344679</c:v>
                </c:pt>
                <c:pt idx="69">
                  <c:v>35289.248891634132</c:v>
                </c:pt>
                <c:pt idx="70">
                  <c:v>85983.45411448137</c:v>
                </c:pt>
                <c:pt idx="71">
                  <c:v>67292.987554949301</c:v>
                </c:pt>
                <c:pt idx="72">
                  <c:v>43872.979498127293</c:v>
                </c:pt>
                <c:pt idx="73">
                  <c:v>92407.903943349374</c:v>
                </c:pt>
                <c:pt idx="74">
                  <c:v>20832.250073298157</c:v>
                </c:pt>
                <c:pt idx="75">
                  <c:v>93134.61133477831</c:v>
                </c:pt>
                <c:pt idx="76">
                  <c:v>142217.76438327495</c:v>
                </c:pt>
                <c:pt idx="77">
                  <c:v>77836.195918312689</c:v>
                </c:pt>
                <c:pt idx="78">
                  <c:v>49841.709159274425</c:v>
                </c:pt>
                <c:pt idx="79">
                  <c:v>96451.385492464833</c:v>
                </c:pt>
                <c:pt idx="80">
                  <c:v>18922.762852582811</c:v>
                </c:pt>
                <c:pt idx="81">
                  <c:v>11408.501202817657</c:v>
                </c:pt>
                <c:pt idx="82">
                  <c:v>173001.37444759655</c:v>
                </c:pt>
                <c:pt idx="83">
                  <c:v>12959.14765265676</c:v>
                </c:pt>
                <c:pt idx="84">
                  <c:v>2097.2731598846649</c:v>
                </c:pt>
                <c:pt idx="85">
                  <c:v>19021.639737515394</c:v>
                </c:pt>
                <c:pt idx="86">
                  <c:v>23599.410896027744</c:v>
                </c:pt>
                <c:pt idx="87">
                  <c:v>17350.923833909732</c:v>
                </c:pt>
                <c:pt idx="88">
                  <c:v>20816.286930093196</c:v>
                </c:pt>
                <c:pt idx="89">
                  <c:v>48464.943774790372</c:v>
                </c:pt>
                <c:pt idx="90">
                  <c:v>24782.425357187753</c:v>
                </c:pt>
                <c:pt idx="91">
                  <c:v>70141.685393251726</c:v>
                </c:pt>
                <c:pt idx="92">
                  <c:v>34298.205005309603</c:v>
                </c:pt>
                <c:pt idx="93">
                  <c:v>15042.106405692104</c:v>
                </c:pt>
                <c:pt idx="94">
                  <c:v>15664.077094788216</c:v>
                </c:pt>
                <c:pt idx="95">
                  <c:v>90131.268938122259</c:v>
                </c:pt>
                <c:pt idx="96">
                  <c:v>8071.2898952865735</c:v>
                </c:pt>
                <c:pt idx="97">
                  <c:v>34759.651115190114</c:v>
                </c:pt>
                <c:pt idx="98">
                  <c:v>209704.95090428987</c:v>
                </c:pt>
                <c:pt idx="99">
                  <c:v>74908.920019813711</c:v>
                </c:pt>
                <c:pt idx="100">
                  <c:v>15845.524331137836</c:v>
                </c:pt>
                <c:pt idx="101">
                  <c:v>176586.75054099003</c:v>
                </c:pt>
                <c:pt idx="102">
                  <c:v>114990.31596359304</c:v>
                </c:pt>
                <c:pt idx="103">
                  <c:v>296606.97103501193</c:v>
                </c:pt>
                <c:pt idx="104">
                  <c:v>147782.87678222952</c:v>
                </c:pt>
                <c:pt idx="105">
                  <c:v>187974.20979159672</c:v>
                </c:pt>
                <c:pt idx="106">
                  <c:v>87990.120756070479</c:v>
                </c:pt>
                <c:pt idx="107">
                  <c:v>44406.371250657729</c:v>
                </c:pt>
                <c:pt idx="108">
                  <c:v>93890.564656742121</c:v>
                </c:pt>
                <c:pt idx="109">
                  <c:v>24773.177831517765</c:v>
                </c:pt>
                <c:pt idx="110">
                  <c:v>3965.1258341913399</c:v>
                </c:pt>
                <c:pt idx="111">
                  <c:v>24333.71568118142</c:v>
                </c:pt>
                <c:pt idx="112">
                  <c:v>7239.4062159258665</c:v>
                </c:pt>
                <c:pt idx="113">
                  <c:v>22784.760729341302</c:v>
                </c:pt>
                <c:pt idx="114">
                  <c:v>54218.524987156743</c:v>
                </c:pt>
                <c:pt idx="115">
                  <c:v>30653.542615144001</c:v>
                </c:pt>
                <c:pt idx="116">
                  <c:v>737.03299933109759</c:v>
                </c:pt>
                <c:pt idx="117">
                  <c:v>2714.8914580200926</c:v>
                </c:pt>
                <c:pt idx="118">
                  <c:v>117198.38502614314</c:v>
                </c:pt>
                <c:pt idx="119">
                  <c:v>51631.40529443643</c:v>
                </c:pt>
                <c:pt idx="120">
                  <c:v>23429.849473493399</c:v>
                </c:pt>
                <c:pt idx="121">
                  <c:v>35001.245304107368</c:v>
                </c:pt>
                <c:pt idx="122">
                  <c:v>9453.4289428183038</c:v>
                </c:pt>
                <c:pt idx="123">
                  <c:v>33916.170765627568</c:v>
                </c:pt>
                <c:pt idx="124">
                  <c:v>27168.78170760176</c:v>
                </c:pt>
                <c:pt idx="125">
                  <c:v>43696.697906040819</c:v>
                </c:pt>
                <c:pt idx="126">
                  <c:v>100501.19669926012</c:v>
                </c:pt>
                <c:pt idx="127">
                  <c:v>98533.643740893676</c:v>
                </c:pt>
                <c:pt idx="128">
                  <c:v>26970.585285687681</c:v>
                </c:pt>
                <c:pt idx="129">
                  <c:v>26.936631853073933</c:v>
                </c:pt>
                <c:pt idx="130">
                  <c:v>54037.010348897566</c:v>
                </c:pt>
                <c:pt idx="131">
                  <c:v>47550.10055409027</c:v>
                </c:pt>
                <c:pt idx="132">
                  <c:v>66134.663851956124</c:v>
                </c:pt>
                <c:pt idx="133">
                  <c:v>431979.74033125746</c:v>
                </c:pt>
                <c:pt idx="134">
                  <c:v>43285.564703734148</c:v>
                </c:pt>
                <c:pt idx="135">
                  <c:v>53454.723229962416</c:v>
                </c:pt>
                <c:pt idx="136">
                  <c:v>13967.435583852006</c:v>
                </c:pt>
                <c:pt idx="137">
                  <c:v>66809.45053593893</c:v>
                </c:pt>
                <c:pt idx="138">
                  <c:v>33536.294475198949</c:v>
                </c:pt>
                <c:pt idx="139">
                  <c:v>229089.48350824919</c:v>
                </c:pt>
                <c:pt idx="140">
                  <c:v>7235.373096413301</c:v>
                </c:pt>
                <c:pt idx="141">
                  <c:v>150947.16108636817</c:v>
                </c:pt>
                <c:pt idx="142">
                  <c:v>164987.56578973812</c:v>
                </c:pt>
                <c:pt idx="143">
                  <c:v>5520.1061630367803</c:v>
                </c:pt>
                <c:pt idx="144">
                  <c:v>11824.818918979565</c:v>
                </c:pt>
                <c:pt idx="145">
                  <c:v>336252.85038832552</c:v>
                </c:pt>
                <c:pt idx="146">
                  <c:v>152641.4482637113</c:v>
                </c:pt>
                <c:pt idx="147">
                  <c:v>75249.952362575874</c:v>
                </c:pt>
                <c:pt idx="148">
                  <c:v>11143.08303008708</c:v>
                </c:pt>
                <c:pt idx="149">
                  <c:v>178192.71986646517</c:v>
                </c:pt>
                <c:pt idx="150">
                  <c:v>43171.869451398597</c:v>
                </c:pt>
                <c:pt idx="151">
                  <c:v>69142.752416669275</c:v>
                </c:pt>
                <c:pt idx="152">
                  <c:v>125473.79289161164</c:v>
                </c:pt>
                <c:pt idx="153">
                  <c:v>103059.58039370857</c:v>
                </c:pt>
                <c:pt idx="154">
                  <c:v>93999.933873953138</c:v>
                </c:pt>
                <c:pt idx="155">
                  <c:v>62953.923010171275</c:v>
                </c:pt>
                <c:pt idx="156">
                  <c:v>11934.385712039577</c:v>
                </c:pt>
                <c:pt idx="157">
                  <c:v>24093.559490261829</c:v>
                </c:pt>
                <c:pt idx="158">
                  <c:v>153202.92508489697</c:v>
                </c:pt>
                <c:pt idx="159">
                  <c:v>152492.09476981079</c:v>
                </c:pt>
                <c:pt idx="160">
                  <c:v>5809.1951672746463</c:v>
                </c:pt>
                <c:pt idx="161">
                  <c:v>98850.358452404296</c:v>
                </c:pt>
                <c:pt idx="162">
                  <c:v>231256.50133549477</c:v>
                </c:pt>
                <c:pt idx="163">
                  <c:v>51479.894140519689</c:v>
                </c:pt>
                <c:pt idx="164">
                  <c:v>1010.0858383876759</c:v>
                </c:pt>
                <c:pt idx="165">
                  <c:v>16296.020231820698</c:v>
                </c:pt>
                <c:pt idx="166">
                  <c:v>20277.392885337351</c:v>
                </c:pt>
                <c:pt idx="167">
                  <c:v>982.90418048528011</c:v>
                </c:pt>
                <c:pt idx="168">
                  <c:v>10027.401968164029</c:v>
                </c:pt>
                <c:pt idx="169">
                  <c:v>27386.908683289825</c:v>
                </c:pt>
                <c:pt idx="170">
                  <c:v>42144.948704738883</c:v>
                </c:pt>
                <c:pt idx="171">
                  <c:v>121679.10598752406</c:v>
                </c:pt>
                <c:pt idx="172">
                  <c:v>130452.26209890854</c:v>
                </c:pt>
                <c:pt idx="173">
                  <c:v>26091.627720871526</c:v>
                </c:pt>
                <c:pt idx="174">
                  <c:v>96404.843215006011</c:v>
                </c:pt>
                <c:pt idx="175">
                  <c:v>47024.42967142944</c:v>
                </c:pt>
                <c:pt idx="176">
                  <c:v>53820.888220555054</c:v>
                </c:pt>
                <c:pt idx="177">
                  <c:v>45648.69699410435</c:v>
                </c:pt>
                <c:pt idx="178">
                  <c:v>437412.46160063241</c:v>
                </c:pt>
                <c:pt idx="179">
                  <c:v>31362.425520053617</c:v>
                </c:pt>
                <c:pt idx="180">
                  <c:v>84634.806830255737</c:v>
                </c:pt>
                <c:pt idx="181">
                  <c:v>88494.735737871262</c:v>
                </c:pt>
                <c:pt idx="182">
                  <c:v>30604.437451049434</c:v>
                </c:pt>
                <c:pt idx="183">
                  <c:v>32831.879410552086</c:v>
                </c:pt>
                <c:pt idx="184">
                  <c:v>75050.852018307138</c:v>
                </c:pt>
                <c:pt idx="185">
                  <c:v>30421.047390619609</c:v>
                </c:pt>
                <c:pt idx="186">
                  <c:v>51743.59495526144</c:v>
                </c:pt>
                <c:pt idx="187">
                  <c:v>77779.396962395636</c:v>
                </c:pt>
                <c:pt idx="188">
                  <c:v>24780.283802323669</c:v>
                </c:pt>
                <c:pt idx="189">
                  <c:v>26796.641353025916</c:v>
                </c:pt>
                <c:pt idx="190">
                  <c:v>22487.095708657853</c:v>
                </c:pt>
                <c:pt idx="191">
                  <c:v>33109.655490866331</c:v>
                </c:pt>
                <c:pt idx="192">
                  <c:v>102963.71788328876</c:v>
                </c:pt>
                <c:pt idx="193">
                  <c:v>15218.614177362444</c:v>
                </c:pt>
                <c:pt idx="194">
                  <c:v>169257.97217243575</c:v>
                </c:pt>
                <c:pt idx="195">
                  <c:v>112805.98997763979</c:v>
                </c:pt>
                <c:pt idx="196">
                  <c:v>175727.9036700195</c:v>
                </c:pt>
                <c:pt idx="197">
                  <c:v>42356.315195302639</c:v>
                </c:pt>
                <c:pt idx="198">
                  <c:v>46335.164705332456</c:v>
                </c:pt>
                <c:pt idx="199">
                  <c:v>9198.3554896484166</c:v>
                </c:pt>
                <c:pt idx="200">
                  <c:v>28680.145595316921</c:v>
                </c:pt>
                <c:pt idx="201">
                  <c:v>11224.11817734278</c:v>
                </c:pt>
                <c:pt idx="202">
                  <c:v>94808.182895324484</c:v>
                </c:pt>
                <c:pt idx="203">
                  <c:v>70528.840579927215</c:v>
                </c:pt>
                <c:pt idx="204">
                  <c:v>60279.324919891791</c:v>
                </c:pt>
                <c:pt idx="205">
                  <c:v>450967.68002408638</c:v>
                </c:pt>
                <c:pt idx="206">
                  <c:v>138116.38310615212</c:v>
                </c:pt>
                <c:pt idx="207">
                  <c:v>22542.162386058113</c:v>
                </c:pt>
                <c:pt idx="208">
                  <c:v>71034.071795105789</c:v>
                </c:pt>
                <c:pt idx="209">
                  <c:v>50978.907001053398</c:v>
                </c:pt>
                <c:pt idx="210">
                  <c:v>92018.7244962642</c:v>
                </c:pt>
                <c:pt idx="211">
                  <c:v>53194.470418510828</c:v>
                </c:pt>
                <c:pt idx="212">
                  <c:v>43530.423281503128</c:v>
                </c:pt>
                <c:pt idx="213">
                  <c:v>22534.67090689902</c:v>
                </c:pt>
                <c:pt idx="214">
                  <c:v>58935.893918452355</c:v>
                </c:pt>
                <c:pt idx="215">
                  <c:v>53246.159831842706</c:v>
                </c:pt>
                <c:pt idx="216">
                  <c:v>351.531361614042</c:v>
                </c:pt>
                <c:pt idx="217">
                  <c:v>48140.978462301908</c:v>
                </c:pt>
                <c:pt idx="218">
                  <c:v>234264.06376158862</c:v>
                </c:pt>
                <c:pt idx="219">
                  <c:v>32272.488281055212</c:v>
                </c:pt>
                <c:pt idx="220">
                  <c:v>40875.07383704347</c:v>
                </c:pt>
                <c:pt idx="221">
                  <c:v>155995.33575065827</c:v>
                </c:pt>
                <c:pt idx="222">
                  <c:v>14167.417537201696</c:v>
                </c:pt>
                <c:pt idx="223">
                  <c:v>197367.52179038664</c:v>
                </c:pt>
                <c:pt idx="224">
                  <c:v>83214.403702073279</c:v>
                </c:pt>
                <c:pt idx="225">
                  <c:v>12399.397084495604</c:v>
                </c:pt>
                <c:pt idx="226">
                  <c:v>102284.89871944222</c:v>
                </c:pt>
                <c:pt idx="227">
                  <c:v>83243.251896698814</c:v>
                </c:pt>
                <c:pt idx="228">
                  <c:v>44339.047017018253</c:v>
                </c:pt>
                <c:pt idx="229">
                  <c:v>20055.834826091086</c:v>
                </c:pt>
                <c:pt idx="230">
                  <c:v>102448.575297502</c:v>
                </c:pt>
                <c:pt idx="231">
                  <c:v>117848.32318926175</c:v>
                </c:pt>
                <c:pt idx="232">
                  <c:v>112408.51250557869</c:v>
                </c:pt>
                <c:pt idx="233">
                  <c:v>32461.305303283989</c:v>
                </c:pt>
                <c:pt idx="234">
                  <c:v>43079.421709638504</c:v>
                </c:pt>
                <c:pt idx="235">
                  <c:v>189721.32061658497</c:v>
                </c:pt>
                <c:pt idx="236">
                  <c:v>38721.036144897851</c:v>
                </c:pt>
                <c:pt idx="237">
                  <c:v>130702.6841019399</c:v>
                </c:pt>
                <c:pt idx="238">
                  <c:v>35294.040198803683</c:v>
                </c:pt>
                <c:pt idx="239">
                  <c:v>13839.064272634962</c:v>
                </c:pt>
                <c:pt idx="240">
                  <c:v>55135.983718013347</c:v>
                </c:pt>
                <c:pt idx="241">
                  <c:v>16997.654962968085</c:v>
                </c:pt>
                <c:pt idx="242">
                  <c:v>130246.34682660553</c:v>
                </c:pt>
                <c:pt idx="243">
                  <c:v>34629.413703655475</c:v>
                </c:pt>
                <c:pt idx="244">
                  <c:v>50709.924394190792</c:v>
                </c:pt>
                <c:pt idx="245">
                  <c:v>12463.184667372014</c:v>
                </c:pt>
                <c:pt idx="246">
                  <c:v>104751.01204594683</c:v>
                </c:pt>
                <c:pt idx="247">
                  <c:v>93371.704981632938</c:v>
                </c:pt>
                <c:pt idx="248">
                  <c:v>51231.101781321442</c:v>
                </c:pt>
                <c:pt idx="249">
                  <c:v>63032.975058268756</c:v>
                </c:pt>
                <c:pt idx="250">
                  <c:v>8921.0419533928471</c:v>
                </c:pt>
                <c:pt idx="251">
                  <c:v>102582.71974752343</c:v>
                </c:pt>
                <c:pt idx="252">
                  <c:v>42127.293526241498</c:v>
                </c:pt>
                <c:pt idx="253">
                  <c:v>20035.002712651956</c:v>
                </c:pt>
                <c:pt idx="254">
                  <c:v>36065.735493975488</c:v>
                </c:pt>
                <c:pt idx="255">
                  <c:v>7077.9750144706422</c:v>
                </c:pt>
                <c:pt idx="256">
                  <c:v>64009.871383097779</c:v>
                </c:pt>
                <c:pt idx="257">
                  <c:v>281631.14294574567</c:v>
                </c:pt>
                <c:pt idx="258">
                  <c:v>275947.92723041313</c:v>
                </c:pt>
                <c:pt idx="259">
                  <c:v>110694.43102402508</c:v>
                </c:pt>
                <c:pt idx="260">
                  <c:v>141122.3967924082</c:v>
                </c:pt>
                <c:pt idx="261">
                  <c:v>85430.192806142542</c:v>
                </c:pt>
                <c:pt idx="262">
                  <c:v>43345.282920237689</c:v>
                </c:pt>
                <c:pt idx="263">
                  <c:v>44147.523383627711</c:v>
                </c:pt>
                <c:pt idx="264">
                  <c:v>50306.925376911844</c:v>
                </c:pt>
                <c:pt idx="265">
                  <c:v>42357.589302780681</c:v>
                </c:pt>
                <c:pt idx="266">
                  <c:v>96833.3900878641</c:v>
                </c:pt>
                <c:pt idx="267">
                  <c:v>65181.727137954411</c:v>
                </c:pt>
                <c:pt idx="268">
                  <c:v>48787.744440552044</c:v>
                </c:pt>
                <c:pt idx="269">
                  <c:v>41040.502405030784</c:v>
                </c:pt>
                <c:pt idx="270">
                  <c:v>102787.59989173726</c:v>
                </c:pt>
                <c:pt idx="271">
                  <c:v>31983.521200581494</c:v>
                </c:pt>
                <c:pt idx="272">
                  <c:v>35935.180244996765</c:v>
                </c:pt>
                <c:pt idx="273">
                  <c:v>65871.202249178881</c:v>
                </c:pt>
                <c:pt idx="274">
                  <c:v>37499.018138058025</c:v>
                </c:pt>
                <c:pt idx="275">
                  <c:v>14072.966578824815</c:v>
                </c:pt>
                <c:pt idx="276">
                  <c:v>51994.907385440325</c:v>
                </c:pt>
                <c:pt idx="277">
                  <c:v>18131.984650112794</c:v>
                </c:pt>
                <c:pt idx="278">
                  <c:v>80210.071022157834</c:v>
                </c:pt>
                <c:pt idx="279">
                  <c:v>38900.158160298699</c:v>
                </c:pt>
                <c:pt idx="280">
                  <c:v>153166.05664704143</c:v>
                </c:pt>
                <c:pt idx="281">
                  <c:v>39163.233250667239</c:v>
                </c:pt>
                <c:pt idx="282">
                  <c:v>49329.072061358282</c:v>
                </c:pt>
                <c:pt idx="283">
                  <c:v>19001.880320672597</c:v>
                </c:pt>
                <c:pt idx="284">
                  <c:v>20476.685106570585</c:v>
                </c:pt>
                <c:pt idx="285">
                  <c:v>23387.824498117243</c:v>
                </c:pt>
                <c:pt idx="286">
                  <c:v>50387.713393199287</c:v>
                </c:pt>
                <c:pt idx="287">
                  <c:v>22050.937651159948</c:v>
                </c:pt>
                <c:pt idx="288">
                  <c:v>51673.016986577197</c:v>
                </c:pt>
                <c:pt idx="289">
                  <c:v>41522.961303526972</c:v>
                </c:pt>
                <c:pt idx="290">
                  <c:v>36529.530410447354</c:v>
                </c:pt>
                <c:pt idx="291">
                  <c:v>8557.6867052905</c:v>
                </c:pt>
                <c:pt idx="292">
                  <c:v>105815.43987061923</c:v>
                </c:pt>
                <c:pt idx="293">
                  <c:v>15259.75701010523</c:v>
                </c:pt>
                <c:pt idx="294">
                  <c:v>132300.78417375244</c:v>
                </c:pt>
                <c:pt idx="295">
                  <c:v>2080.6352853261496</c:v>
                </c:pt>
                <c:pt idx="296">
                  <c:v>32609.599524134199</c:v>
                </c:pt>
                <c:pt idx="297">
                  <c:v>64770.603914142426</c:v>
                </c:pt>
                <c:pt idx="298">
                  <c:v>31183.343651931173</c:v>
                </c:pt>
                <c:pt idx="299">
                  <c:v>146167.38812431198</c:v>
                </c:pt>
                <c:pt idx="300">
                  <c:v>2467.5154171576987</c:v>
                </c:pt>
                <c:pt idx="301">
                  <c:v>249577.09583974269</c:v>
                </c:pt>
                <c:pt idx="302">
                  <c:v>23474.241173155671</c:v>
                </c:pt>
                <c:pt idx="303">
                  <c:v>1082.1337346729076</c:v>
                </c:pt>
                <c:pt idx="304">
                  <c:v>101937.37601874597</c:v>
                </c:pt>
                <c:pt idx="305">
                  <c:v>43680.821228725683</c:v>
                </c:pt>
                <c:pt idx="306">
                  <c:v>24919.198824435589</c:v>
                </c:pt>
                <c:pt idx="307">
                  <c:v>66950.942156929246</c:v>
                </c:pt>
                <c:pt idx="308">
                  <c:v>76377.769807739576</c:v>
                </c:pt>
                <c:pt idx="309">
                  <c:v>1132.4021668570972</c:v>
                </c:pt>
                <c:pt idx="310">
                  <c:v>26065.69588576127</c:v>
                </c:pt>
                <c:pt idx="311">
                  <c:v>93036.694247918975</c:v>
                </c:pt>
                <c:pt idx="312">
                  <c:v>14868.13259903399</c:v>
                </c:pt>
                <c:pt idx="313">
                  <c:v>63926.567854357098</c:v>
                </c:pt>
                <c:pt idx="314">
                  <c:v>36268.667950387819</c:v>
                </c:pt>
                <c:pt idx="315">
                  <c:v>284449.38914210827</c:v>
                </c:pt>
                <c:pt idx="316">
                  <c:v>174524.26754219699</c:v>
                </c:pt>
                <c:pt idx="317">
                  <c:v>39805.045014011783</c:v>
                </c:pt>
                <c:pt idx="318">
                  <c:v>17125.881991083639</c:v>
                </c:pt>
                <c:pt idx="319">
                  <c:v>11278.830365535789</c:v>
                </c:pt>
                <c:pt idx="320">
                  <c:v>27739.053871455937</c:v>
                </c:pt>
                <c:pt idx="321">
                  <c:v>37160.790091042953</c:v>
                </c:pt>
                <c:pt idx="322">
                  <c:v>11731.426017485255</c:v>
                </c:pt>
                <c:pt idx="323">
                  <c:v>31064.163349960687</c:v>
                </c:pt>
                <c:pt idx="324">
                  <c:v>68081.736245991124</c:v>
                </c:pt>
                <c:pt idx="325">
                  <c:v>61654.99384992243</c:v>
                </c:pt>
                <c:pt idx="326">
                  <c:v>27942.754707391126</c:v>
                </c:pt>
                <c:pt idx="327">
                  <c:v>37540.765540512926</c:v>
                </c:pt>
                <c:pt idx="328">
                  <c:v>69635.496596599187</c:v>
                </c:pt>
                <c:pt idx="329">
                  <c:v>59195.975866783672</c:v>
                </c:pt>
                <c:pt idx="330">
                  <c:v>102611.05054323854</c:v>
                </c:pt>
                <c:pt idx="331">
                  <c:v>64275.384684585311</c:v>
                </c:pt>
                <c:pt idx="332">
                  <c:v>15875.474935298602</c:v>
                </c:pt>
                <c:pt idx="333">
                  <c:v>44581.810198253188</c:v>
                </c:pt>
              </c:numCache>
            </c:numRef>
          </c:xVal>
          <c:yVal>
            <c:numRef>
              <c:f>PlotsOrig!$B$16:$B$32001</c:f>
              <c:numCache>
                <c:formatCode>General</c:formatCode>
                <c:ptCount val="31986"/>
                <c:pt idx="0">
                  <c:v>18714.716511698105</c:v>
                </c:pt>
                <c:pt idx="1">
                  <c:v>120826.02346932638</c:v>
                </c:pt>
                <c:pt idx="2">
                  <c:v>84567.746666497391</c:v>
                </c:pt>
                <c:pt idx="3">
                  <c:v>51177.107256676813</c:v>
                </c:pt>
                <c:pt idx="4">
                  <c:v>32441.329383742886</c:v>
                </c:pt>
                <c:pt idx="5">
                  <c:v>159401.71092301758</c:v>
                </c:pt>
                <c:pt idx="6">
                  <c:v>25067.736966056807</c:v>
                </c:pt>
                <c:pt idx="7">
                  <c:v>18961.352642225193</c:v>
                </c:pt>
                <c:pt idx="8">
                  <c:v>77870.403239033476</c:v>
                </c:pt>
                <c:pt idx="9">
                  <c:v>16974.774527981735</c:v>
                </c:pt>
                <c:pt idx="10">
                  <c:v>8317.9284598885588</c:v>
                </c:pt>
                <c:pt idx="11">
                  <c:v>92260.39647507215</c:v>
                </c:pt>
                <c:pt idx="12">
                  <c:v>189571.52495002485</c:v>
                </c:pt>
                <c:pt idx="13">
                  <c:v>48993.829062046425</c:v>
                </c:pt>
                <c:pt idx="14">
                  <c:v>8750.7774578797726</c:v>
                </c:pt>
                <c:pt idx="15">
                  <c:v>36522.907549208037</c:v>
                </c:pt>
                <c:pt idx="16">
                  <c:v>87817.181280694538</c:v>
                </c:pt>
                <c:pt idx="17">
                  <c:v>140353.81388146177</c:v>
                </c:pt>
                <c:pt idx="18">
                  <c:v>11982.405636026271</c:v>
                </c:pt>
                <c:pt idx="19">
                  <c:v>90272.394455561589</c:v>
                </c:pt>
                <c:pt idx="20">
                  <c:v>76732.361379133421</c:v>
                </c:pt>
                <c:pt idx="21">
                  <c:v>26301.882165680414</c:v>
                </c:pt>
                <c:pt idx="22">
                  <c:v>4078.1134260816643</c:v>
                </c:pt>
                <c:pt idx="23">
                  <c:v>40680.776979990493</c:v>
                </c:pt>
                <c:pt idx="24">
                  <c:v>79757.849740706515</c:v>
                </c:pt>
                <c:pt idx="25">
                  <c:v>100082.63395988106</c:v>
                </c:pt>
                <c:pt idx="26">
                  <c:v>198151.80935209678</c:v>
                </c:pt>
                <c:pt idx="27">
                  <c:v>138422.19484694261</c:v>
                </c:pt>
                <c:pt idx="28">
                  <c:v>21108.286636442506</c:v>
                </c:pt>
                <c:pt idx="29">
                  <c:v>19196.512875058404</c:v>
                </c:pt>
                <c:pt idx="30">
                  <c:v>53758.320295082143</c:v>
                </c:pt>
                <c:pt idx="31">
                  <c:v>127221.71575809459</c:v>
                </c:pt>
                <c:pt idx="32">
                  <c:v>1874.6718877027536</c:v>
                </c:pt>
                <c:pt idx="33">
                  <c:v>78599.846371060645</c:v>
                </c:pt>
                <c:pt idx="34">
                  <c:v>1635.9014619689976</c:v>
                </c:pt>
                <c:pt idx="35">
                  <c:v>120441.51843325629</c:v>
                </c:pt>
                <c:pt idx="36">
                  <c:v>36179.607804539337</c:v>
                </c:pt>
                <c:pt idx="37">
                  <c:v>30336.306927276255</c:v>
                </c:pt>
                <c:pt idx="38">
                  <c:v>119430.99286180561</c:v>
                </c:pt>
                <c:pt idx="39">
                  <c:v>12829.356768900499</c:v>
                </c:pt>
                <c:pt idx="40">
                  <c:v>62066.894001481436</c:v>
                </c:pt>
                <c:pt idx="41">
                  <c:v>40692.141167091882</c:v>
                </c:pt>
                <c:pt idx="42">
                  <c:v>75519.325845111161</c:v>
                </c:pt>
                <c:pt idx="43">
                  <c:v>47578.076867776508</c:v>
                </c:pt>
                <c:pt idx="44">
                  <c:v>11643.792765798891</c:v>
                </c:pt>
                <c:pt idx="45">
                  <c:v>15686.178836098237</c:v>
                </c:pt>
                <c:pt idx="46">
                  <c:v>69289.069289649284</c:v>
                </c:pt>
                <c:pt idx="47">
                  <c:v>49602.368297736357</c:v>
                </c:pt>
                <c:pt idx="48">
                  <c:v>12233.228415312598</c:v>
                </c:pt>
                <c:pt idx="49">
                  <c:v>18525.088184192013</c:v>
                </c:pt>
                <c:pt idx="50">
                  <c:v>16564.600755056672</c:v>
                </c:pt>
                <c:pt idx="51">
                  <c:v>20900.246564755806</c:v>
                </c:pt>
                <c:pt idx="52">
                  <c:v>124744.2533613444</c:v>
                </c:pt>
                <c:pt idx="53">
                  <c:v>89008.861997865402</c:v>
                </c:pt>
                <c:pt idx="54">
                  <c:v>67074.103152545009</c:v>
                </c:pt>
                <c:pt idx="55">
                  <c:v>179659.29002734099</c:v>
                </c:pt>
                <c:pt idx="56">
                  <c:v>5901.2186330393943</c:v>
                </c:pt>
                <c:pt idx="57">
                  <c:v>121826.38488444418</c:v>
                </c:pt>
                <c:pt idx="58">
                  <c:v>111858.83813607979</c:v>
                </c:pt>
                <c:pt idx="59">
                  <c:v>74471.336419849365</c:v>
                </c:pt>
                <c:pt idx="60">
                  <c:v>40676.778239171545</c:v>
                </c:pt>
                <c:pt idx="61">
                  <c:v>29522.923540865719</c:v>
                </c:pt>
                <c:pt idx="62">
                  <c:v>118508.48244458261</c:v>
                </c:pt>
                <c:pt idx="63">
                  <c:v>110074.95926330285</c:v>
                </c:pt>
                <c:pt idx="64">
                  <c:v>63703.7387888757</c:v>
                </c:pt>
                <c:pt idx="65">
                  <c:v>53665.042561598209</c:v>
                </c:pt>
                <c:pt idx="66">
                  <c:v>91985.369305260203</c:v>
                </c:pt>
                <c:pt idx="67">
                  <c:v>20882.883323344679</c:v>
                </c:pt>
                <c:pt idx="68">
                  <c:v>35289.248891634132</c:v>
                </c:pt>
                <c:pt idx="69">
                  <c:v>85983.45411448137</c:v>
                </c:pt>
                <c:pt idx="70">
                  <c:v>67292.987554949301</c:v>
                </c:pt>
                <c:pt idx="71">
                  <c:v>43872.979498127293</c:v>
                </c:pt>
                <c:pt idx="72">
                  <c:v>92407.903943349374</c:v>
                </c:pt>
                <c:pt idx="73">
                  <c:v>20832.250073298157</c:v>
                </c:pt>
                <c:pt idx="74">
                  <c:v>93134.61133477831</c:v>
                </c:pt>
                <c:pt idx="75">
                  <c:v>142217.76438327495</c:v>
                </c:pt>
                <c:pt idx="76">
                  <c:v>77836.195918312689</c:v>
                </c:pt>
                <c:pt idx="77">
                  <c:v>49841.709159274425</c:v>
                </c:pt>
                <c:pt idx="78">
                  <c:v>96451.385492464833</c:v>
                </c:pt>
                <c:pt idx="79">
                  <c:v>18922.762852582811</c:v>
                </c:pt>
                <c:pt idx="80">
                  <c:v>11408.501202817657</c:v>
                </c:pt>
                <c:pt idx="81">
                  <c:v>173001.37444759655</c:v>
                </c:pt>
                <c:pt idx="82">
                  <c:v>12959.14765265676</c:v>
                </c:pt>
                <c:pt idx="83">
                  <c:v>2097.2731598846649</c:v>
                </c:pt>
                <c:pt idx="84">
                  <c:v>19021.639737515394</c:v>
                </c:pt>
                <c:pt idx="85">
                  <c:v>23599.410896027744</c:v>
                </c:pt>
                <c:pt idx="86">
                  <c:v>17350.923833909732</c:v>
                </c:pt>
                <c:pt idx="87">
                  <c:v>20816.286930093196</c:v>
                </c:pt>
                <c:pt idx="88">
                  <c:v>48464.943774790372</c:v>
                </c:pt>
                <c:pt idx="89">
                  <c:v>24782.425357187753</c:v>
                </c:pt>
                <c:pt idx="90">
                  <c:v>70141.685393251726</c:v>
                </c:pt>
                <c:pt idx="91">
                  <c:v>34298.205005309603</c:v>
                </c:pt>
                <c:pt idx="92">
                  <c:v>15042.106405692104</c:v>
                </c:pt>
                <c:pt idx="93">
                  <c:v>15664.077094788216</c:v>
                </c:pt>
                <c:pt idx="94">
                  <c:v>90131.268938122259</c:v>
                </c:pt>
                <c:pt idx="95">
                  <c:v>8071.2898952865735</c:v>
                </c:pt>
                <c:pt idx="96">
                  <c:v>34759.651115190114</c:v>
                </c:pt>
                <c:pt idx="97">
                  <c:v>209704.95090428987</c:v>
                </c:pt>
                <c:pt idx="98">
                  <c:v>74908.920019813711</c:v>
                </c:pt>
                <c:pt idx="99">
                  <c:v>15845.524331137836</c:v>
                </c:pt>
                <c:pt idx="100">
                  <c:v>176586.75054099003</c:v>
                </c:pt>
                <c:pt idx="101">
                  <c:v>114990.31596359304</c:v>
                </c:pt>
                <c:pt idx="102">
                  <c:v>296606.97103501193</c:v>
                </c:pt>
                <c:pt idx="103">
                  <c:v>147782.87678222952</c:v>
                </c:pt>
                <c:pt idx="104">
                  <c:v>187974.20979159672</c:v>
                </c:pt>
                <c:pt idx="105">
                  <c:v>87990.120756070479</c:v>
                </c:pt>
                <c:pt idx="106">
                  <c:v>44406.371250657729</c:v>
                </c:pt>
                <c:pt idx="107">
                  <c:v>93890.564656742121</c:v>
                </c:pt>
                <c:pt idx="108">
                  <c:v>24773.177831517765</c:v>
                </c:pt>
                <c:pt idx="109">
                  <c:v>3965.1258341913399</c:v>
                </c:pt>
                <c:pt idx="110">
                  <c:v>24333.71568118142</c:v>
                </c:pt>
                <c:pt idx="111">
                  <c:v>7239.4062159258665</c:v>
                </c:pt>
                <c:pt idx="112">
                  <c:v>22784.760729341302</c:v>
                </c:pt>
                <c:pt idx="113">
                  <c:v>54218.524987156743</c:v>
                </c:pt>
                <c:pt idx="114">
                  <c:v>30653.542615144001</c:v>
                </c:pt>
                <c:pt idx="115">
                  <c:v>737.03299933109759</c:v>
                </c:pt>
                <c:pt idx="116">
                  <c:v>2714.8914580200926</c:v>
                </c:pt>
                <c:pt idx="117">
                  <c:v>117198.38502614314</c:v>
                </c:pt>
                <c:pt idx="118">
                  <c:v>51631.40529443643</c:v>
                </c:pt>
                <c:pt idx="119">
                  <c:v>23429.849473493399</c:v>
                </c:pt>
                <c:pt idx="120">
                  <c:v>35001.245304107368</c:v>
                </c:pt>
                <c:pt idx="121">
                  <c:v>9453.4289428183038</c:v>
                </c:pt>
                <c:pt idx="122">
                  <c:v>33916.170765627568</c:v>
                </c:pt>
                <c:pt idx="123">
                  <c:v>27168.78170760176</c:v>
                </c:pt>
                <c:pt idx="124">
                  <c:v>43696.697906040819</c:v>
                </c:pt>
                <c:pt idx="125">
                  <c:v>100501.19669926012</c:v>
                </c:pt>
                <c:pt idx="126">
                  <c:v>98533.643740893676</c:v>
                </c:pt>
                <c:pt idx="127">
                  <c:v>26970.585285687681</c:v>
                </c:pt>
                <c:pt idx="128">
                  <c:v>26.936631853073933</c:v>
                </c:pt>
                <c:pt idx="129">
                  <c:v>54037.010348897566</c:v>
                </c:pt>
                <c:pt idx="130">
                  <c:v>47550.10055409027</c:v>
                </c:pt>
                <c:pt idx="131">
                  <c:v>66134.663851956124</c:v>
                </c:pt>
                <c:pt idx="132">
                  <c:v>431979.74033125746</c:v>
                </c:pt>
                <c:pt idx="133">
                  <c:v>43285.564703734148</c:v>
                </c:pt>
                <c:pt idx="134">
                  <c:v>53454.723229962416</c:v>
                </c:pt>
                <c:pt idx="135">
                  <c:v>13967.435583852006</c:v>
                </c:pt>
                <c:pt idx="136">
                  <c:v>66809.45053593893</c:v>
                </c:pt>
                <c:pt idx="137">
                  <c:v>33536.294475198949</c:v>
                </c:pt>
                <c:pt idx="138">
                  <c:v>229089.48350824919</c:v>
                </c:pt>
                <c:pt idx="139">
                  <c:v>7235.373096413301</c:v>
                </c:pt>
                <c:pt idx="140">
                  <c:v>150947.16108636817</c:v>
                </c:pt>
                <c:pt idx="141">
                  <c:v>164987.56578973812</c:v>
                </c:pt>
                <c:pt idx="142">
                  <c:v>5520.1061630367803</c:v>
                </c:pt>
                <c:pt idx="143">
                  <c:v>11824.818918979565</c:v>
                </c:pt>
                <c:pt idx="144">
                  <c:v>336252.85038832552</c:v>
                </c:pt>
                <c:pt idx="145">
                  <c:v>152641.4482637113</c:v>
                </c:pt>
                <c:pt idx="146">
                  <c:v>75249.952362575874</c:v>
                </c:pt>
                <c:pt idx="147">
                  <c:v>11143.08303008708</c:v>
                </c:pt>
                <c:pt idx="148">
                  <c:v>178192.71986646517</c:v>
                </c:pt>
                <c:pt idx="149">
                  <c:v>43171.869451398597</c:v>
                </c:pt>
                <c:pt idx="150">
                  <c:v>69142.752416669275</c:v>
                </c:pt>
                <c:pt idx="151">
                  <c:v>125473.79289161164</c:v>
                </c:pt>
                <c:pt idx="152">
                  <c:v>103059.58039370857</c:v>
                </c:pt>
                <c:pt idx="153">
                  <c:v>93999.933873953138</c:v>
                </c:pt>
                <c:pt idx="154">
                  <c:v>62953.923010171275</c:v>
                </c:pt>
                <c:pt idx="155">
                  <c:v>11934.385712039577</c:v>
                </c:pt>
                <c:pt idx="156">
                  <c:v>24093.559490261829</c:v>
                </c:pt>
                <c:pt idx="157">
                  <c:v>153202.92508489697</c:v>
                </c:pt>
                <c:pt idx="158">
                  <c:v>152492.09476981079</c:v>
                </c:pt>
                <c:pt idx="159">
                  <c:v>5809.1951672746463</c:v>
                </c:pt>
                <c:pt idx="160">
                  <c:v>98850.358452404296</c:v>
                </c:pt>
                <c:pt idx="161">
                  <c:v>231256.50133549477</c:v>
                </c:pt>
                <c:pt idx="162">
                  <c:v>51479.894140519689</c:v>
                </c:pt>
                <c:pt idx="163">
                  <c:v>1010.0858383876759</c:v>
                </c:pt>
                <c:pt idx="164">
                  <c:v>16296.020231820698</c:v>
                </c:pt>
                <c:pt idx="165">
                  <c:v>20277.392885337351</c:v>
                </c:pt>
                <c:pt idx="166">
                  <c:v>982.90418048528011</c:v>
                </c:pt>
                <c:pt idx="167">
                  <c:v>10027.401968164029</c:v>
                </c:pt>
                <c:pt idx="168">
                  <c:v>27386.908683289825</c:v>
                </c:pt>
                <c:pt idx="169">
                  <c:v>42144.948704738883</c:v>
                </c:pt>
                <c:pt idx="170">
                  <c:v>121679.10598752406</c:v>
                </c:pt>
                <c:pt idx="171">
                  <c:v>130452.26209890854</c:v>
                </c:pt>
                <c:pt idx="172">
                  <c:v>26091.627720871526</c:v>
                </c:pt>
                <c:pt idx="173">
                  <c:v>96404.843215006011</c:v>
                </c:pt>
                <c:pt idx="174">
                  <c:v>47024.42967142944</c:v>
                </c:pt>
                <c:pt idx="175">
                  <c:v>53820.888220555054</c:v>
                </c:pt>
                <c:pt idx="176">
                  <c:v>45648.69699410435</c:v>
                </c:pt>
                <c:pt idx="177">
                  <c:v>437412.46160063241</c:v>
                </c:pt>
                <c:pt idx="178">
                  <c:v>31362.425520053617</c:v>
                </c:pt>
                <c:pt idx="179">
                  <c:v>84634.806830255737</c:v>
                </c:pt>
                <c:pt idx="180">
                  <c:v>88494.735737871262</c:v>
                </c:pt>
                <c:pt idx="181">
                  <c:v>30604.437451049434</c:v>
                </c:pt>
                <c:pt idx="182">
                  <c:v>32831.879410552086</c:v>
                </c:pt>
                <c:pt idx="183">
                  <c:v>75050.852018307138</c:v>
                </c:pt>
                <c:pt idx="184">
                  <c:v>30421.047390619609</c:v>
                </c:pt>
                <c:pt idx="185">
                  <c:v>51743.59495526144</c:v>
                </c:pt>
                <c:pt idx="186">
                  <c:v>77779.396962395636</c:v>
                </c:pt>
                <c:pt idx="187">
                  <c:v>24780.283802323669</c:v>
                </c:pt>
                <c:pt idx="188">
                  <c:v>26796.641353025916</c:v>
                </c:pt>
                <c:pt idx="189">
                  <c:v>22487.095708657853</c:v>
                </c:pt>
                <c:pt idx="190">
                  <c:v>33109.655490866331</c:v>
                </c:pt>
                <c:pt idx="191">
                  <c:v>102963.71788328876</c:v>
                </c:pt>
                <c:pt idx="192">
                  <c:v>15218.614177362444</c:v>
                </c:pt>
                <c:pt idx="193">
                  <c:v>169257.97217243575</c:v>
                </c:pt>
                <c:pt idx="194">
                  <c:v>112805.98997763979</c:v>
                </c:pt>
                <c:pt idx="195">
                  <c:v>175727.9036700195</c:v>
                </c:pt>
                <c:pt idx="196">
                  <c:v>42356.315195302639</c:v>
                </c:pt>
                <c:pt idx="197">
                  <c:v>46335.164705332456</c:v>
                </c:pt>
                <c:pt idx="198">
                  <c:v>9198.3554896484166</c:v>
                </c:pt>
                <c:pt idx="199">
                  <c:v>28680.145595316921</c:v>
                </c:pt>
                <c:pt idx="200">
                  <c:v>11224.11817734278</c:v>
                </c:pt>
                <c:pt idx="201">
                  <c:v>94808.182895324484</c:v>
                </c:pt>
                <c:pt idx="202">
                  <c:v>70528.840579927215</c:v>
                </c:pt>
                <c:pt idx="203">
                  <c:v>60279.324919891791</c:v>
                </c:pt>
                <c:pt idx="204">
                  <c:v>450967.68002408638</c:v>
                </c:pt>
                <c:pt idx="205">
                  <c:v>138116.38310615212</c:v>
                </c:pt>
                <c:pt idx="206">
                  <c:v>22542.162386058113</c:v>
                </c:pt>
                <c:pt idx="207">
                  <c:v>71034.071795105789</c:v>
                </c:pt>
                <c:pt idx="208">
                  <c:v>50978.907001053398</c:v>
                </c:pt>
                <c:pt idx="209">
                  <c:v>92018.7244962642</c:v>
                </c:pt>
                <c:pt idx="210">
                  <c:v>53194.470418510828</c:v>
                </c:pt>
                <c:pt idx="211">
                  <c:v>43530.423281503128</c:v>
                </c:pt>
                <c:pt idx="212">
                  <c:v>22534.67090689902</c:v>
                </c:pt>
                <c:pt idx="213">
                  <c:v>58935.893918452355</c:v>
                </c:pt>
                <c:pt idx="214">
                  <c:v>53246.159831842706</c:v>
                </c:pt>
                <c:pt idx="215">
                  <c:v>351.531361614042</c:v>
                </c:pt>
                <c:pt idx="216">
                  <c:v>48140.978462301908</c:v>
                </c:pt>
                <c:pt idx="217">
                  <c:v>234264.06376158862</c:v>
                </c:pt>
                <c:pt idx="218">
                  <c:v>32272.488281055212</c:v>
                </c:pt>
                <c:pt idx="219">
                  <c:v>40875.07383704347</c:v>
                </c:pt>
                <c:pt idx="220">
                  <c:v>155995.33575065827</c:v>
                </c:pt>
                <c:pt idx="221">
                  <c:v>14167.417537201696</c:v>
                </c:pt>
                <c:pt idx="222">
                  <c:v>197367.52179038664</c:v>
                </c:pt>
                <c:pt idx="223">
                  <c:v>83214.403702073279</c:v>
                </c:pt>
                <c:pt idx="224">
                  <c:v>12399.397084495604</c:v>
                </c:pt>
                <c:pt idx="225">
                  <c:v>102284.89871944222</c:v>
                </c:pt>
                <c:pt idx="226">
                  <c:v>83243.251896698814</c:v>
                </c:pt>
                <c:pt idx="227">
                  <c:v>44339.047017018253</c:v>
                </c:pt>
                <c:pt idx="228">
                  <c:v>20055.834826091086</c:v>
                </c:pt>
                <c:pt idx="229">
                  <c:v>102448.575297502</c:v>
                </c:pt>
                <c:pt idx="230">
                  <c:v>117848.32318926175</c:v>
                </c:pt>
                <c:pt idx="231">
                  <c:v>112408.51250557869</c:v>
                </c:pt>
                <c:pt idx="232">
                  <c:v>32461.305303283989</c:v>
                </c:pt>
                <c:pt idx="233">
                  <c:v>43079.421709638504</c:v>
                </c:pt>
                <c:pt idx="234">
                  <c:v>189721.32061658497</c:v>
                </c:pt>
                <c:pt idx="235">
                  <c:v>38721.036144897851</c:v>
                </c:pt>
                <c:pt idx="236">
                  <c:v>130702.6841019399</c:v>
                </c:pt>
                <c:pt idx="237">
                  <c:v>35294.040198803683</c:v>
                </c:pt>
                <c:pt idx="238">
                  <c:v>13839.064272634962</c:v>
                </c:pt>
                <c:pt idx="239">
                  <c:v>55135.983718013347</c:v>
                </c:pt>
                <c:pt idx="240">
                  <c:v>16997.654962968085</c:v>
                </c:pt>
                <c:pt idx="241">
                  <c:v>130246.34682660553</c:v>
                </c:pt>
                <c:pt idx="242">
                  <c:v>34629.413703655475</c:v>
                </c:pt>
                <c:pt idx="243">
                  <c:v>50709.924394190792</c:v>
                </c:pt>
                <c:pt idx="244">
                  <c:v>12463.184667372014</c:v>
                </c:pt>
                <c:pt idx="245">
                  <c:v>104751.01204594683</c:v>
                </c:pt>
                <c:pt idx="246">
                  <c:v>93371.704981632938</c:v>
                </c:pt>
                <c:pt idx="247">
                  <c:v>51231.101781321442</c:v>
                </c:pt>
                <c:pt idx="248">
                  <c:v>63032.975058268756</c:v>
                </c:pt>
                <c:pt idx="249">
                  <c:v>8921.0419533928471</c:v>
                </c:pt>
                <c:pt idx="250">
                  <c:v>102582.71974752343</c:v>
                </c:pt>
                <c:pt idx="251">
                  <c:v>42127.293526241498</c:v>
                </c:pt>
                <c:pt idx="252">
                  <c:v>20035.002712651956</c:v>
                </c:pt>
                <c:pt idx="253">
                  <c:v>36065.735493975488</c:v>
                </c:pt>
                <c:pt idx="254">
                  <c:v>7077.9750144706422</c:v>
                </c:pt>
                <c:pt idx="255">
                  <c:v>64009.871383097779</c:v>
                </c:pt>
                <c:pt idx="256">
                  <c:v>281631.14294574567</c:v>
                </c:pt>
                <c:pt idx="257">
                  <c:v>275947.92723041313</c:v>
                </c:pt>
                <c:pt idx="258">
                  <c:v>110694.43102402508</c:v>
                </c:pt>
                <c:pt idx="259">
                  <c:v>141122.3967924082</c:v>
                </c:pt>
                <c:pt idx="260">
                  <c:v>85430.192806142542</c:v>
                </c:pt>
                <c:pt idx="261">
                  <c:v>43345.282920237689</c:v>
                </c:pt>
                <c:pt idx="262">
                  <c:v>44147.523383627711</c:v>
                </c:pt>
                <c:pt idx="263">
                  <c:v>50306.925376911844</c:v>
                </c:pt>
                <c:pt idx="264">
                  <c:v>42357.589302780681</c:v>
                </c:pt>
                <c:pt idx="265">
                  <c:v>96833.3900878641</c:v>
                </c:pt>
                <c:pt idx="266">
                  <c:v>65181.727137954411</c:v>
                </c:pt>
                <c:pt idx="267">
                  <c:v>48787.744440552044</c:v>
                </c:pt>
                <c:pt idx="268">
                  <c:v>41040.502405030784</c:v>
                </c:pt>
                <c:pt idx="269">
                  <c:v>102787.59989173726</c:v>
                </c:pt>
                <c:pt idx="270">
                  <c:v>31983.521200581494</c:v>
                </c:pt>
                <c:pt idx="271">
                  <c:v>35935.180244996765</c:v>
                </c:pt>
                <c:pt idx="272">
                  <c:v>65871.202249178881</c:v>
                </c:pt>
                <c:pt idx="273">
                  <c:v>37499.018138058025</c:v>
                </c:pt>
                <c:pt idx="274">
                  <c:v>14072.966578824815</c:v>
                </c:pt>
                <c:pt idx="275">
                  <c:v>51994.907385440325</c:v>
                </c:pt>
                <c:pt idx="276">
                  <c:v>18131.984650112794</c:v>
                </c:pt>
                <c:pt idx="277">
                  <c:v>80210.071022157834</c:v>
                </c:pt>
                <c:pt idx="278">
                  <c:v>38900.158160298699</c:v>
                </c:pt>
                <c:pt idx="279">
                  <c:v>153166.05664704143</c:v>
                </c:pt>
                <c:pt idx="280">
                  <c:v>39163.233250667239</c:v>
                </c:pt>
                <c:pt idx="281">
                  <c:v>49329.072061358282</c:v>
                </c:pt>
                <c:pt idx="282">
                  <c:v>19001.880320672597</c:v>
                </c:pt>
                <c:pt idx="283">
                  <c:v>20476.685106570585</c:v>
                </c:pt>
                <c:pt idx="284">
                  <c:v>23387.824498117243</c:v>
                </c:pt>
                <c:pt idx="285">
                  <c:v>50387.713393199287</c:v>
                </c:pt>
                <c:pt idx="286">
                  <c:v>22050.937651159948</c:v>
                </c:pt>
                <c:pt idx="287">
                  <c:v>51673.016986577197</c:v>
                </c:pt>
                <c:pt idx="288">
                  <c:v>41522.961303526972</c:v>
                </c:pt>
                <c:pt idx="289">
                  <c:v>36529.530410447354</c:v>
                </c:pt>
                <c:pt idx="290">
                  <c:v>8557.6867052905</c:v>
                </c:pt>
                <c:pt idx="291">
                  <c:v>105815.43987061923</c:v>
                </c:pt>
                <c:pt idx="292">
                  <c:v>15259.75701010523</c:v>
                </c:pt>
                <c:pt idx="293">
                  <c:v>132300.78417375244</c:v>
                </c:pt>
                <c:pt idx="294">
                  <c:v>2080.6352853261496</c:v>
                </c:pt>
                <c:pt idx="295">
                  <c:v>32609.599524134199</c:v>
                </c:pt>
                <c:pt idx="296">
                  <c:v>64770.603914142426</c:v>
                </c:pt>
                <c:pt idx="297">
                  <c:v>31183.343651931173</c:v>
                </c:pt>
                <c:pt idx="298">
                  <c:v>146167.38812431198</c:v>
                </c:pt>
                <c:pt idx="299">
                  <c:v>2467.5154171576987</c:v>
                </c:pt>
                <c:pt idx="300">
                  <c:v>249577.09583974269</c:v>
                </c:pt>
                <c:pt idx="301">
                  <c:v>23474.241173155671</c:v>
                </c:pt>
                <c:pt idx="302">
                  <c:v>1082.1337346729076</c:v>
                </c:pt>
                <c:pt idx="303">
                  <c:v>101937.37601874597</c:v>
                </c:pt>
                <c:pt idx="304">
                  <c:v>43680.821228725683</c:v>
                </c:pt>
                <c:pt idx="305">
                  <c:v>24919.198824435589</c:v>
                </c:pt>
                <c:pt idx="306">
                  <c:v>66950.942156929246</c:v>
                </c:pt>
                <c:pt idx="307">
                  <c:v>76377.769807739576</c:v>
                </c:pt>
                <c:pt idx="308">
                  <c:v>1132.4021668570972</c:v>
                </c:pt>
                <c:pt idx="309">
                  <c:v>26065.69588576127</c:v>
                </c:pt>
                <c:pt idx="310">
                  <c:v>93036.694247918975</c:v>
                </c:pt>
                <c:pt idx="311">
                  <c:v>14868.13259903399</c:v>
                </c:pt>
                <c:pt idx="312">
                  <c:v>63926.567854357098</c:v>
                </c:pt>
                <c:pt idx="313">
                  <c:v>36268.667950387819</c:v>
                </c:pt>
                <c:pt idx="314">
                  <c:v>284449.38914210827</c:v>
                </c:pt>
                <c:pt idx="315">
                  <c:v>174524.26754219699</c:v>
                </c:pt>
                <c:pt idx="316">
                  <c:v>39805.045014011783</c:v>
                </c:pt>
                <c:pt idx="317">
                  <c:v>17125.881991083639</c:v>
                </c:pt>
                <c:pt idx="318">
                  <c:v>11278.830365535789</c:v>
                </c:pt>
                <c:pt idx="319">
                  <c:v>27739.053871455937</c:v>
                </c:pt>
                <c:pt idx="320">
                  <c:v>37160.790091042953</c:v>
                </c:pt>
                <c:pt idx="321">
                  <c:v>11731.426017485255</c:v>
                </c:pt>
                <c:pt idx="322">
                  <c:v>31064.163349960687</c:v>
                </c:pt>
                <c:pt idx="323">
                  <c:v>68081.736245991124</c:v>
                </c:pt>
                <c:pt idx="324">
                  <c:v>61654.99384992243</c:v>
                </c:pt>
                <c:pt idx="325">
                  <c:v>27942.754707391126</c:v>
                </c:pt>
                <c:pt idx="326">
                  <c:v>37540.765540512926</c:v>
                </c:pt>
                <c:pt idx="327">
                  <c:v>69635.496596599187</c:v>
                </c:pt>
                <c:pt idx="328">
                  <c:v>59195.975866783672</c:v>
                </c:pt>
                <c:pt idx="329">
                  <c:v>102611.05054323854</c:v>
                </c:pt>
                <c:pt idx="330">
                  <c:v>64275.384684585311</c:v>
                </c:pt>
                <c:pt idx="331">
                  <c:v>15875.474935298602</c:v>
                </c:pt>
                <c:pt idx="332">
                  <c:v>44581.810198253188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069632"/>
        <c:axId val="386071552"/>
      </c:scatterChart>
      <c:valAx>
        <c:axId val="38606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#n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6071552"/>
        <c:crosses val="autoZero"/>
        <c:crossBetween val="midCat"/>
      </c:valAx>
      <c:valAx>
        <c:axId val="386071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Data point #(n+1) in original run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606963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29</xdr:row>
      <xdr:rowOff>42862</xdr:rowOff>
    </xdr:from>
    <xdr:to>
      <xdr:col>18</xdr:col>
      <xdr:colOff>571500</xdr:colOff>
      <xdr:row>42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6</xdr:row>
      <xdr:rowOff>0</xdr:rowOff>
    </xdr:from>
    <xdr:to>
      <xdr:col>27</xdr:col>
      <xdr:colOff>285750</xdr:colOff>
      <xdr:row>18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19</xdr:row>
      <xdr:rowOff>0</xdr:rowOff>
    </xdr:from>
    <xdr:to>
      <xdr:col>27</xdr:col>
      <xdr:colOff>304800</xdr:colOff>
      <xdr:row>33</xdr:row>
      <xdr:rowOff>76200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34</xdr:row>
      <xdr:rowOff>0</xdr:rowOff>
    </xdr:from>
    <xdr:to>
      <xdr:col>27</xdr:col>
      <xdr:colOff>304800</xdr:colOff>
      <xdr:row>48</xdr:row>
      <xdr:rowOff>76200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49</xdr:row>
      <xdr:rowOff>0</xdr:rowOff>
    </xdr:from>
    <xdr:to>
      <xdr:col>27</xdr:col>
      <xdr:colOff>333375</xdr:colOff>
      <xdr:row>63</xdr:row>
      <xdr:rowOff>76200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64</xdr:row>
      <xdr:rowOff>0</xdr:rowOff>
    </xdr:from>
    <xdr:to>
      <xdr:col>27</xdr:col>
      <xdr:colOff>333375</xdr:colOff>
      <xdr:row>78</xdr:row>
      <xdr:rowOff>76200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0</xdr:colOff>
      <xdr:row>64</xdr:row>
      <xdr:rowOff>0</xdr:rowOff>
    </xdr:from>
    <xdr:to>
      <xdr:col>35</xdr:col>
      <xdr:colOff>333375</xdr:colOff>
      <xdr:row>78</xdr:row>
      <xdr:rowOff>76200</xdr:rowOff>
    </xdr:to>
    <xdr:graphicFrame macro="">
      <xdr:nvGraphicFramePr>
        <xdr:cNvPr id="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0</xdr:colOff>
      <xdr:row>79</xdr:row>
      <xdr:rowOff>0</xdr:rowOff>
    </xdr:from>
    <xdr:to>
      <xdr:col>27</xdr:col>
      <xdr:colOff>352425</xdr:colOff>
      <xdr:row>93</xdr:row>
      <xdr:rowOff>76200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95</xdr:row>
      <xdr:rowOff>0</xdr:rowOff>
    </xdr:from>
    <xdr:to>
      <xdr:col>27</xdr:col>
      <xdr:colOff>352425</xdr:colOff>
      <xdr:row>109</xdr:row>
      <xdr:rowOff>76200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0</xdr:colOff>
      <xdr:row>64</xdr:row>
      <xdr:rowOff>0</xdr:rowOff>
    </xdr:from>
    <xdr:to>
      <xdr:col>43</xdr:col>
      <xdr:colOff>333375</xdr:colOff>
      <xdr:row>78</xdr:row>
      <xdr:rowOff>76200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6</xdr:row>
      <xdr:rowOff>0</xdr:rowOff>
    </xdr:from>
    <xdr:to>
      <xdr:col>27</xdr:col>
      <xdr:colOff>285750</xdr:colOff>
      <xdr:row>18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19</xdr:row>
      <xdr:rowOff>0</xdr:rowOff>
    </xdr:from>
    <xdr:to>
      <xdr:col>27</xdr:col>
      <xdr:colOff>304800</xdr:colOff>
      <xdr:row>33</xdr:row>
      <xdr:rowOff>76200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34</xdr:row>
      <xdr:rowOff>0</xdr:rowOff>
    </xdr:from>
    <xdr:to>
      <xdr:col>27</xdr:col>
      <xdr:colOff>304800</xdr:colOff>
      <xdr:row>48</xdr:row>
      <xdr:rowOff>76200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49</xdr:row>
      <xdr:rowOff>0</xdr:rowOff>
    </xdr:from>
    <xdr:to>
      <xdr:col>27</xdr:col>
      <xdr:colOff>333375</xdr:colOff>
      <xdr:row>63</xdr:row>
      <xdr:rowOff>76200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64</xdr:row>
      <xdr:rowOff>0</xdr:rowOff>
    </xdr:from>
    <xdr:to>
      <xdr:col>27</xdr:col>
      <xdr:colOff>333375</xdr:colOff>
      <xdr:row>78</xdr:row>
      <xdr:rowOff>76200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0</xdr:colOff>
      <xdr:row>64</xdr:row>
      <xdr:rowOff>0</xdr:rowOff>
    </xdr:from>
    <xdr:to>
      <xdr:col>35</xdr:col>
      <xdr:colOff>333375</xdr:colOff>
      <xdr:row>78</xdr:row>
      <xdr:rowOff>76200</xdr:rowOff>
    </xdr:to>
    <xdr:graphicFrame macro="">
      <xdr:nvGraphicFramePr>
        <xdr:cNvPr id="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0</xdr:colOff>
      <xdr:row>79</xdr:row>
      <xdr:rowOff>0</xdr:rowOff>
    </xdr:from>
    <xdr:to>
      <xdr:col>27</xdr:col>
      <xdr:colOff>352425</xdr:colOff>
      <xdr:row>93</xdr:row>
      <xdr:rowOff>76200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95</xdr:row>
      <xdr:rowOff>0</xdr:rowOff>
    </xdr:from>
    <xdr:to>
      <xdr:col>27</xdr:col>
      <xdr:colOff>352425</xdr:colOff>
      <xdr:row>109</xdr:row>
      <xdr:rowOff>76200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0</xdr:colOff>
      <xdr:row>64</xdr:row>
      <xdr:rowOff>0</xdr:rowOff>
    </xdr:from>
    <xdr:to>
      <xdr:col>43</xdr:col>
      <xdr:colOff>333375</xdr:colOff>
      <xdr:row>78</xdr:row>
      <xdr:rowOff>76200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tplot-histogram-crf-qq-v13-smal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dataset"/>
    </sheetNames>
    <sheetDataSet>
      <sheetData sheetId="0">
        <row r="1">
          <cell r="AA1" t="str">
            <v>skeletal boxplot</v>
          </cell>
        </row>
        <row r="2">
          <cell r="AA2">
            <v>-6.5875487988128505</v>
          </cell>
          <cell r="AB2">
            <v>0.53382458814577705</v>
          </cell>
          <cell r="AC2">
            <v>3.3789292407045792</v>
          </cell>
          <cell r="AD2">
            <v>5.0930944625294545</v>
          </cell>
          <cell r="AE2">
            <v>10.237376823880616</v>
          </cell>
        </row>
        <row r="3">
          <cell r="AA3">
            <v>1.05</v>
          </cell>
          <cell r="AB3">
            <v>1.05</v>
          </cell>
          <cell r="AC3">
            <v>1.05</v>
          </cell>
          <cell r="AD3">
            <v>1.05</v>
          </cell>
          <cell r="AE3">
            <v>1.05</v>
          </cell>
        </row>
        <row r="4">
          <cell r="AA4" t="str">
            <v>mean +/- 1 SD</v>
          </cell>
        </row>
        <row r="5">
          <cell r="AA5">
            <v>-1.9271203155876271</v>
          </cell>
          <cell r="AB5">
            <v>2.6752434415932185</v>
          </cell>
          <cell r="AC5">
            <v>7.2776071987740636</v>
          </cell>
        </row>
        <row r="6">
          <cell r="AA6">
            <v>1.1000000000000001</v>
          </cell>
          <cell r="AB6">
            <v>1.1000000000000001</v>
          </cell>
          <cell r="AC6">
            <v>1.1000000000000001</v>
          </cell>
        </row>
        <row r="7">
          <cell r="AA7" t="str">
            <v>95% Confidence Interval</v>
          </cell>
        </row>
        <row r="8">
          <cell r="AA8">
            <v>0.30892634867859314</v>
          </cell>
          <cell r="AB8">
            <v>2.6752434415932185</v>
          </cell>
          <cell r="AC8">
            <v>5.0415605345078438</v>
          </cell>
        </row>
        <row r="9">
          <cell r="AA9">
            <v>1.1499999999999999</v>
          </cell>
          <cell r="AB9">
            <v>1.1499999999999999</v>
          </cell>
          <cell r="AC9">
            <v>1.1499999999999999</v>
          </cell>
        </row>
        <row r="14">
          <cell r="B14" t="str">
            <v>Enter Data name here</v>
          </cell>
          <cell r="G14" t="str">
            <v>Ordered Enter Data name here</v>
          </cell>
          <cell r="H14" t="str">
            <v>Enter Data name here</v>
          </cell>
          <cell r="I14" t="str">
            <v>Fitted CDF</v>
          </cell>
          <cell r="K14" t="str">
            <v>Mean Residual Life</v>
          </cell>
          <cell r="L14" t="str">
            <v>StDev Residual Life</v>
          </cell>
          <cell r="R14" t="str">
            <v>Frequency</v>
          </cell>
          <cell r="T14" t="str">
            <v>Cumulative Relative Frequency</v>
          </cell>
        </row>
        <row r="15">
          <cell r="B15">
            <v>-2.7348070794528798</v>
          </cell>
          <cell r="C15">
            <v>1</v>
          </cell>
          <cell r="D15">
            <v>2.9411764705882353E-2</v>
          </cell>
          <cell r="E15">
            <v>0.97058823529411764</v>
          </cell>
          <cell r="F15">
            <v>-1.8895099603334302</v>
          </cell>
          <cell r="G15">
            <v>-6.5875487988128505</v>
          </cell>
          <cell r="H15">
            <v>1</v>
          </cell>
          <cell r="I15">
            <v>2.20775062859014E-2</v>
          </cell>
          <cell r="K15">
            <v>9.8417167554314489</v>
          </cell>
          <cell r="L15">
            <v>4.0640395081749539</v>
          </cell>
        </row>
        <row r="16">
          <cell r="B16">
            <v>5.0930944625294545</v>
          </cell>
          <cell r="C16">
            <v>2</v>
          </cell>
          <cell r="D16">
            <v>8.8235294117647065E-2</v>
          </cell>
          <cell r="E16">
            <v>0.91176470588235292</v>
          </cell>
          <cell r="F16">
            <v>-1.3517022399306602</v>
          </cell>
          <cell r="G16">
            <v>-2.9723814643991098</v>
          </cell>
          <cell r="H16">
            <v>1</v>
          </cell>
          <cell r="I16">
            <v>0.10988987712717435</v>
          </cell>
          <cell r="K16">
            <v>6.6416527157522207</v>
          </cell>
          <cell r="L16">
            <v>3.8395654328902169</v>
          </cell>
        </row>
        <row r="17">
          <cell r="B17">
            <v>10.237376823880616</v>
          </cell>
          <cell r="C17">
            <v>3</v>
          </cell>
          <cell r="D17">
            <v>0.14705882352941177</v>
          </cell>
          <cell r="E17">
            <v>0.8529411764705882</v>
          </cell>
          <cell r="F17">
            <v>-1.0491313979639725</v>
          </cell>
          <cell r="G17">
            <v>-2.7348070794528798</v>
          </cell>
          <cell r="H17">
            <v>1</v>
          </cell>
          <cell r="I17">
            <v>0.11989858815163557</v>
          </cell>
          <cell r="K17">
            <v>6.8615124972921331</v>
          </cell>
          <cell r="L17">
            <v>3.5349900934228837</v>
          </cell>
        </row>
        <row r="18">
          <cell r="B18">
            <v>8.1480767072754947</v>
          </cell>
          <cell r="C18">
            <v>4</v>
          </cell>
          <cell r="D18">
            <v>0.20588235294117646</v>
          </cell>
          <cell r="E18">
            <v>0.79411764705882359</v>
          </cell>
          <cell r="F18">
            <v>-0.8207920883323806</v>
          </cell>
          <cell r="G18">
            <v>-1.9025101342598347</v>
          </cell>
          <cell r="H18">
            <v>1</v>
          </cell>
          <cell r="I18">
            <v>0.15995260135010975</v>
          </cell>
          <cell r="K18">
            <v>6.493001363799018</v>
          </cell>
          <cell r="L18">
            <v>3.2054941075877244</v>
          </cell>
        </row>
        <row r="19">
          <cell r="B19">
            <v>3.8848597723249387</v>
          </cell>
          <cell r="C19">
            <v>5</v>
          </cell>
          <cell r="D19">
            <v>0.26470588235294118</v>
          </cell>
          <cell r="E19">
            <v>0.73529411764705888</v>
          </cell>
          <cell r="F19">
            <v>-0.62890421763218984</v>
          </cell>
          <cell r="G19">
            <v>0.53382458814577705</v>
          </cell>
          <cell r="H19">
            <v>1</v>
          </cell>
          <cell r="I19">
            <v>0.32086306272954723</v>
          </cell>
          <cell r="K19">
            <v>4.3947221948428563</v>
          </cell>
          <cell r="L19">
            <v>3.0965433332162382</v>
          </cell>
        </row>
        <row r="20">
          <cell r="B20">
            <v>4.4494005253620701</v>
          </cell>
          <cell r="C20">
            <v>6</v>
          </cell>
          <cell r="D20">
            <v>0.3235294117647059</v>
          </cell>
          <cell r="E20">
            <v>0.67647058823529416</v>
          </cell>
          <cell r="F20">
            <v>-0.45785193101249505</v>
          </cell>
          <cell r="G20">
            <v>0.8292591985681157</v>
          </cell>
          <cell r="H20">
            <v>1</v>
          </cell>
          <cell r="I20">
            <v>0.34417515880481631</v>
          </cell>
          <cell r="K20">
            <v>4.4719500920951116</v>
          </cell>
          <cell r="L20">
            <v>2.9519921623993435</v>
          </cell>
        </row>
        <row r="21">
          <cell r="B21">
            <v>10.084426601849183</v>
          </cell>
          <cell r="C21">
            <v>7</v>
          </cell>
          <cell r="D21">
            <v>0.38235294117647056</v>
          </cell>
          <cell r="E21">
            <v>0.61764705882352944</v>
          </cell>
          <cell r="F21">
            <v>-0.29930691046566715</v>
          </cell>
          <cell r="G21">
            <v>1.2462621328609129</v>
          </cell>
          <cell r="H21">
            <v>1</v>
          </cell>
          <cell r="I21">
            <v>0.37809472777624842</v>
          </cell>
          <cell r="K21">
            <v>4.4604418735825444</v>
          </cell>
          <cell r="L21">
            <v>2.7699924021324915</v>
          </cell>
        </row>
        <row r="22">
          <cell r="B22">
            <v>-6.5875487988128505</v>
          </cell>
          <cell r="C22">
            <v>8</v>
          </cell>
          <cell r="D22">
            <v>0.44117647058823528</v>
          </cell>
          <cell r="E22">
            <v>0.55882352941176472</v>
          </cell>
          <cell r="F22">
            <v>-0.14798710972583889</v>
          </cell>
          <cell r="G22">
            <v>3.0201823030124708</v>
          </cell>
          <cell r="H22">
            <v>1</v>
          </cell>
          <cell r="I22">
            <v>0.52987203529243354</v>
          </cell>
          <cell r="K22">
            <v>2.9850241149233194</v>
          </cell>
          <cell r="L22">
            <v>2.7621637600991167</v>
          </cell>
        </row>
        <row r="23">
          <cell r="B23">
            <v>3.0201823030124708</v>
          </cell>
          <cell r="C23">
            <v>9</v>
          </cell>
          <cell r="D23">
            <v>0.5</v>
          </cell>
          <cell r="E23">
            <v>0.5</v>
          </cell>
          <cell r="F23">
            <v>0</v>
          </cell>
          <cell r="G23">
            <v>3.3789292407045792</v>
          </cell>
          <cell r="H23">
            <v>1</v>
          </cell>
          <cell r="I23">
            <v>0.56076009386075532</v>
          </cell>
          <cell r="K23">
            <v>2.9545618243851122</v>
          </cell>
          <cell r="L23">
            <v>2.7588012617475206</v>
          </cell>
        </row>
        <row r="24">
          <cell r="B24">
            <v>1.2462621328609129</v>
          </cell>
          <cell r="C24">
            <v>10</v>
          </cell>
          <cell r="D24">
            <v>0.55882352941176472</v>
          </cell>
          <cell r="E24">
            <v>0.44117647058823528</v>
          </cell>
          <cell r="F24">
            <v>0.14798710972583889</v>
          </cell>
          <cell r="G24">
            <v>3.3854417703107313</v>
          </cell>
          <cell r="H24">
            <v>1</v>
          </cell>
          <cell r="I24">
            <v>0.56131799259822979</v>
          </cell>
          <cell r="K24">
            <v>3.3691991940330968</v>
          </cell>
          <cell r="L24">
            <v>2.6877600805875157</v>
          </cell>
        </row>
        <row r="25">
          <cell r="B25">
            <v>0.53382458814577705</v>
          </cell>
          <cell r="C25">
            <v>11</v>
          </cell>
          <cell r="D25">
            <v>0.61764705882352944</v>
          </cell>
          <cell r="E25">
            <v>0.38235294117647056</v>
          </cell>
          <cell r="F25">
            <v>0.29930691046566715</v>
          </cell>
          <cell r="G25">
            <v>3.8848597723249387</v>
          </cell>
          <cell r="H25">
            <v>1</v>
          </cell>
          <cell r="I25">
            <v>0.60365727361516641</v>
          </cell>
          <cell r="K25">
            <v>3.3480780573553712</v>
          </cell>
          <cell r="L25">
            <v>2.5975401466152248</v>
          </cell>
        </row>
        <row r="26">
          <cell r="B26">
            <v>5.385251857185045</v>
          </cell>
          <cell r="C26">
            <v>12</v>
          </cell>
          <cell r="D26">
            <v>0.67647058823529416</v>
          </cell>
          <cell r="E26">
            <v>0.32352941176470584</v>
          </cell>
          <cell r="F26">
            <v>0.45785193101249527</v>
          </cell>
          <cell r="G26">
            <v>4.4494005253620701</v>
          </cell>
          <cell r="H26">
            <v>1</v>
          </cell>
          <cell r="I26">
            <v>0.65006213948666258</v>
          </cell>
          <cell r="K26">
            <v>3.3402447651818887</v>
          </cell>
          <cell r="L26">
            <v>2.4717594015676196</v>
          </cell>
        </row>
        <row r="27">
          <cell r="B27">
            <v>-2.9723814643991098</v>
          </cell>
          <cell r="C27">
            <v>13</v>
          </cell>
          <cell r="D27">
            <v>0.73529411764705888</v>
          </cell>
          <cell r="E27">
            <v>0.26470588235294112</v>
          </cell>
          <cell r="F27">
            <v>0.62890421763218995</v>
          </cell>
          <cell r="G27">
            <v>5.0930944625294545</v>
          </cell>
          <cell r="H27">
            <v>1</v>
          </cell>
          <cell r="I27">
            <v>0.70032998868125251</v>
          </cell>
          <cell r="K27">
            <v>3.3706885350181297</v>
          </cell>
          <cell r="L27">
            <v>2.2619420267305399</v>
          </cell>
        </row>
        <row r="28">
          <cell r="B28">
            <v>3.3789292407045792</v>
          </cell>
          <cell r="C28">
            <v>14</v>
          </cell>
          <cell r="D28">
            <v>0.79411764705882348</v>
          </cell>
          <cell r="E28">
            <v>0.20588235294117652</v>
          </cell>
          <cell r="F28">
            <v>0.82079208833238049</v>
          </cell>
          <cell r="G28">
            <v>5.385251857185045</v>
          </cell>
          <cell r="H28">
            <v>1</v>
          </cell>
          <cell r="I28">
            <v>0.72201223586351082</v>
          </cell>
          <cell r="K28">
            <v>4.1047081871500524</v>
          </cell>
          <cell r="L28">
            <v>1.1646186544588442</v>
          </cell>
        </row>
        <row r="29">
          <cell r="B29">
            <v>0.8292591985681157</v>
          </cell>
          <cell r="C29">
            <v>15</v>
          </cell>
          <cell r="D29">
            <v>0.8529411764705882</v>
          </cell>
          <cell r="E29">
            <v>0.1470588235294118</v>
          </cell>
          <cell r="F29">
            <v>1.0491313979639725</v>
          </cell>
          <cell r="G29">
            <v>8.1480767072754947</v>
          </cell>
          <cell r="H29">
            <v>1</v>
          </cell>
          <cell r="I29">
            <v>0.88280678776752108</v>
          </cell>
          <cell r="K29">
            <v>2.0128250055894039</v>
          </cell>
          <cell r="L29">
            <v>0.10815213918241494</v>
          </cell>
        </row>
        <row r="30">
          <cell r="B30">
            <v>-1.9025101342598347</v>
          </cell>
          <cell r="C30">
            <v>16</v>
          </cell>
          <cell r="D30">
            <v>0.91176470588235292</v>
          </cell>
          <cell r="E30">
            <v>8.8235294117647078E-2</v>
          </cell>
          <cell r="F30">
            <v>1.3517022399306602</v>
          </cell>
          <cell r="G30">
            <v>10.084426601849183</v>
          </cell>
          <cell r="H30">
            <v>1</v>
          </cell>
          <cell r="I30">
            <v>0.94628630660909874</v>
          </cell>
          <cell r="K30">
            <v>0.15295022203143382</v>
          </cell>
          <cell r="L30" t="e">
            <v>#DIV/0!</v>
          </cell>
        </row>
        <row r="31">
          <cell r="B31">
            <v>3.3854417703107313</v>
          </cell>
          <cell r="C31">
            <v>17</v>
          </cell>
          <cell r="D31">
            <v>0.97058823529411764</v>
          </cell>
          <cell r="E31">
            <v>2.9411764705882359E-2</v>
          </cell>
          <cell r="F31">
            <v>1.8895099603334296</v>
          </cell>
          <cell r="G31">
            <v>10.237376823880616</v>
          </cell>
          <cell r="H31">
            <v>1</v>
          </cell>
          <cell r="I31">
            <v>0.94981864142198935</v>
          </cell>
          <cell r="K31" t="e">
            <v>#DIV/0!</v>
          </cell>
          <cell r="L31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n.wikipedia.org/wiki/Household_income_in_the_United_St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6"/>
  <sheetViews>
    <sheetView zoomScale="70" zoomScaleNormal="70" workbookViewId="0">
      <selection activeCell="B8" sqref="B8"/>
    </sheetView>
  </sheetViews>
  <sheetFormatPr defaultRowHeight="15"/>
  <cols>
    <col min="6" max="6" width="11.28515625" customWidth="1"/>
    <col min="8" max="8" width="10.42578125" customWidth="1"/>
    <col min="10" max="10" width="10.28515625" customWidth="1"/>
    <col min="14" max="14" width="11.5703125" bestFit="1" customWidth="1"/>
    <col min="15" max="15" width="10.140625" bestFit="1" customWidth="1"/>
    <col min="16" max="16" width="10.5703125" bestFit="1" customWidth="1"/>
    <col min="17" max="17" width="16.7109375" customWidth="1"/>
  </cols>
  <sheetData>
    <row r="1" spans="1:18">
      <c r="A1" t="s">
        <v>15</v>
      </c>
    </row>
    <row r="2" spans="1:18">
      <c r="A2" s="10" t="s">
        <v>16</v>
      </c>
    </row>
    <row r="4" spans="1:18">
      <c r="A4" t="s">
        <v>17</v>
      </c>
    </row>
    <row r="5" spans="1:18">
      <c r="A5" t="s">
        <v>18</v>
      </c>
    </row>
    <row r="6" spans="1:18">
      <c r="A6" t="s">
        <v>84</v>
      </c>
    </row>
    <row r="8" spans="1:18">
      <c r="Q8" t="s">
        <v>13</v>
      </c>
      <c r="R8">
        <f ca="1">AVERAGE(Q:Q)</f>
        <v>67999.266456176425</v>
      </c>
    </row>
    <row r="9" spans="1:18">
      <c r="Q9" t="s">
        <v>14</v>
      </c>
      <c r="R9">
        <f ca="1">MEDIAN(Q:Q)</f>
        <v>47564.088710933385</v>
      </c>
    </row>
    <row r="12" spans="1:18" ht="60.75" thickBot="1">
      <c r="B12" s="9" t="s">
        <v>1</v>
      </c>
      <c r="C12" s="9" t="s">
        <v>11</v>
      </c>
      <c r="D12" s="9" t="s">
        <v>4</v>
      </c>
      <c r="E12" s="9" t="s">
        <v>5</v>
      </c>
      <c r="F12" s="9" t="s">
        <v>12</v>
      </c>
      <c r="G12" s="9" t="s">
        <v>0</v>
      </c>
      <c r="H12" s="9" t="s">
        <v>1</v>
      </c>
      <c r="I12" s="9" t="s">
        <v>2</v>
      </c>
      <c r="J12" s="9" t="s">
        <v>3</v>
      </c>
      <c r="M12" s="9" t="s">
        <v>6</v>
      </c>
      <c r="N12" s="9" t="s">
        <v>7</v>
      </c>
      <c r="O12" s="9" t="s">
        <v>8</v>
      </c>
      <c r="P12" s="9" t="s">
        <v>9</v>
      </c>
      <c r="Q12" s="9" t="s">
        <v>10</v>
      </c>
    </row>
    <row r="13" spans="1:18" ht="15.75" thickBot="1">
      <c r="B13" s="8">
        <f>H13</f>
        <v>0</v>
      </c>
      <c r="C13" s="1"/>
      <c r="D13" s="1">
        <v>0</v>
      </c>
      <c r="E13" s="1">
        <f>D14</f>
        <v>5000</v>
      </c>
      <c r="F13" s="2">
        <v>4261</v>
      </c>
      <c r="G13" s="3">
        <v>3.5200000000000002E-2</v>
      </c>
      <c r="H13" s="1">
        <v>0</v>
      </c>
      <c r="I13" s="1">
        <v>0.23</v>
      </c>
      <c r="J13" s="1">
        <v>2.02</v>
      </c>
      <c r="L13" s="8"/>
      <c r="M13" s="7">
        <v>1</v>
      </c>
      <c r="N13" s="7">
        <f ca="1">RAND()</f>
        <v>0.42488204963936937</v>
      </c>
      <c r="O13" s="11">
        <f ca="1">VLOOKUP(N13,$B$13:$E$55,3,TRUE)</f>
        <v>40000</v>
      </c>
      <c r="P13" s="11">
        <f ca="1">VLOOKUP(N13,$B$13:$E$55,4,TRUE)</f>
        <v>45000</v>
      </c>
      <c r="Q13" s="11">
        <f ca="1">RAND()*(P13-O13)+O13</f>
        <v>40320.369770437326</v>
      </c>
    </row>
    <row r="14" spans="1:18" ht="15.75" thickBot="1">
      <c r="B14" s="8">
        <f t="shared" ref="B14:B54" si="0">H14</f>
        <v>3.5200000000000002E-2</v>
      </c>
      <c r="C14" s="4"/>
      <c r="D14" s="1">
        <v>5000</v>
      </c>
      <c r="E14" s="1">
        <f t="shared" ref="E14:E53" si="1">D15</f>
        <v>10000</v>
      </c>
      <c r="F14" s="2">
        <v>4972</v>
      </c>
      <c r="G14" s="3">
        <v>4.1099999999999998E-2</v>
      </c>
      <c r="H14" s="3">
        <v>3.5200000000000002E-2</v>
      </c>
      <c r="I14" s="1">
        <v>0.36</v>
      </c>
      <c r="J14" s="1">
        <v>1.81</v>
      </c>
      <c r="L14" s="8"/>
      <c r="M14" s="7">
        <v>2</v>
      </c>
      <c r="N14" s="7">
        <f t="shared" ref="N14:N77" ca="1" si="2">RAND()</f>
        <v>0.17963490685633432</v>
      </c>
      <c r="O14" s="11">
        <f t="shared" ref="O14:O77" ca="1" si="3">VLOOKUP(N14,$B$13:$E$55,3,TRUE)</f>
        <v>15000</v>
      </c>
      <c r="P14" s="11">
        <f t="shared" ref="P14:P34" ca="1" si="4">VLOOKUP(N14,$B$13:$E$55,4,TRUE)</f>
        <v>20000</v>
      </c>
      <c r="Q14" s="11">
        <f t="shared" ref="Q14:Q34" ca="1" si="5">RAND()*(P14-O14)+O14</f>
        <v>18714.716511698105</v>
      </c>
    </row>
    <row r="15" spans="1:18" ht="15.75" thickBot="1">
      <c r="B15" s="8">
        <f t="shared" si="0"/>
        <v>7.6300000000000007E-2</v>
      </c>
      <c r="C15" s="4"/>
      <c r="D15" s="1">
        <v>10000</v>
      </c>
      <c r="E15" s="1">
        <f t="shared" si="1"/>
        <v>15000</v>
      </c>
      <c r="F15" s="2">
        <v>7127</v>
      </c>
      <c r="G15" s="3">
        <v>5.8900000000000001E-2</v>
      </c>
      <c r="H15" s="3">
        <v>7.6300000000000007E-2</v>
      </c>
      <c r="I15" s="1">
        <v>0.42</v>
      </c>
      <c r="J15" s="1">
        <v>1.74</v>
      </c>
      <c r="L15" s="8"/>
      <c r="M15" s="7">
        <v>3</v>
      </c>
      <c r="N15" s="7">
        <f t="shared" ca="1" si="2"/>
        <v>0.8598707276428289</v>
      </c>
      <c r="O15" s="11">
        <f t="shared" ca="1" si="3"/>
        <v>120000</v>
      </c>
      <c r="P15" s="11">
        <f t="shared" ca="1" si="4"/>
        <v>125000</v>
      </c>
      <c r="Q15" s="11">
        <f t="shared" ca="1" si="5"/>
        <v>120826.02346932638</v>
      </c>
    </row>
    <row r="16" spans="1:18" ht="15.75" thickBot="1">
      <c r="B16" s="8">
        <f t="shared" si="0"/>
        <v>0.1351</v>
      </c>
      <c r="C16" s="4"/>
      <c r="D16" s="1">
        <v>15000</v>
      </c>
      <c r="E16" s="1">
        <f t="shared" si="1"/>
        <v>20000</v>
      </c>
      <c r="F16" s="2">
        <v>6882</v>
      </c>
      <c r="G16" s="3">
        <v>5.6800000000000003E-2</v>
      </c>
      <c r="H16" s="3">
        <v>0.1351</v>
      </c>
      <c r="I16" s="1">
        <v>0.56999999999999995</v>
      </c>
      <c r="J16" s="1">
        <v>1.96</v>
      </c>
      <c r="L16" s="8"/>
      <c r="M16" s="7">
        <v>4</v>
      </c>
      <c r="N16" s="7">
        <f t="shared" ca="1" si="2"/>
        <v>0.71972281090433798</v>
      </c>
      <c r="O16" s="11">
        <f t="shared" ca="1" si="3"/>
        <v>80000</v>
      </c>
      <c r="P16" s="11">
        <f t="shared" ca="1" si="4"/>
        <v>85000</v>
      </c>
      <c r="Q16" s="11">
        <f t="shared" ca="1" si="5"/>
        <v>84567.746666497391</v>
      </c>
    </row>
    <row r="17" spans="2:17" ht="15.75" thickBot="1">
      <c r="B17" s="8">
        <f t="shared" si="0"/>
        <v>0.19189999999999999</v>
      </c>
      <c r="C17" s="4"/>
      <c r="D17" s="1">
        <v>20000</v>
      </c>
      <c r="E17" s="1">
        <f t="shared" si="1"/>
        <v>25000</v>
      </c>
      <c r="F17" s="2">
        <v>7095</v>
      </c>
      <c r="G17" s="3">
        <v>5.8599999999999999E-2</v>
      </c>
      <c r="H17" s="3">
        <v>0.19189999999999999</v>
      </c>
      <c r="I17" s="1">
        <v>0.75</v>
      </c>
      <c r="J17" s="1">
        <v>2.14</v>
      </c>
      <c r="L17" s="8"/>
      <c r="M17" s="7">
        <v>5</v>
      </c>
      <c r="N17" s="7">
        <f t="shared" ca="1" si="2"/>
        <v>0.51226828531493196</v>
      </c>
      <c r="O17" s="11">
        <f t="shared" ca="1" si="3"/>
        <v>50000</v>
      </c>
      <c r="P17" s="11">
        <f t="shared" ca="1" si="4"/>
        <v>55000</v>
      </c>
      <c r="Q17" s="11">
        <f t="shared" ca="1" si="5"/>
        <v>51177.107256676813</v>
      </c>
    </row>
    <row r="18" spans="2:17" ht="15.75" thickBot="1">
      <c r="B18" s="8">
        <f t="shared" si="0"/>
        <v>0.2505</v>
      </c>
      <c r="C18" s="4"/>
      <c r="D18" s="1">
        <v>25000</v>
      </c>
      <c r="E18" s="1">
        <f t="shared" si="1"/>
        <v>30000</v>
      </c>
      <c r="F18" s="2">
        <v>6591</v>
      </c>
      <c r="G18" s="3">
        <v>5.4399999999999997E-2</v>
      </c>
      <c r="H18" s="3">
        <v>0.2505</v>
      </c>
      <c r="I18" s="1">
        <v>0.85</v>
      </c>
      <c r="J18" s="1">
        <v>2.2200000000000002</v>
      </c>
      <c r="L18" s="8"/>
      <c r="M18" s="7">
        <v>6</v>
      </c>
      <c r="N18" s="7">
        <f t="shared" ca="1" si="2"/>
        <v>0.34768692654637401</v>
      </c>
      <c r="O18" s="11">
        <f t="shared" ca="1" si="3"/>
        <v>30000</v>
      </c>
      <c r="P18" s="11">
        <f t="shared" ca="1" si="4"/>
        <v>35000</v>
      </c>
      <c r="Q18" s="11">
        <f t="shared" ca="1" si="5"/>
        <v>32441.329383742886</v>
      </c>
    </row>
    <row r="19" spans="2:17" ht="15.75" thickBot="1">
      <c r="B19" s="8">
        <f t="shared" si="0"/>
        <v>0.30499999999999999</v>
      </c>
      <c r="C19" s="4"/>
      <c r="D19" s="1">
        <v>30000</v>
      </c>
      <c r="E19" s="1">
        <f t="shared" si="1"/>
        <v>35000</v>
      </c>
      <c r="F19" s="2">
        <v>6667</v>
      </c>
      <c r="G19" s="3">
        <v>5.5100000000000003E-2</v>
      </c>
      <c r="H19" s="3">
        <v>0.30499999999999999</v>
      </c>
      <c r="I19" s="1">
        <v>0.97</v>
      </c>
      <c r="J19" s="1">
        <v>2.34</v>
      </c>
      <c r="L19" s="8"/>
      <c r="M19" s="7">
        <v>7</v>
      </c>
      <c r="N19" s="7">
        <f t="shared" ca="1" si="2"/>
        <v>0.92245899686012844</v>
      </c>
      <c r="O19" s="11">
        <f t="shared" ca="1" si="3"/>
        <v>155000</v>
      </c>
      <c r="P19" s="11">
        <f t="shared" ca="1" si="4"/>
        <v>160000</v>
      </c>
      <c r="Q19" s="11">
        <f t="shared" ca="1" si="5"/>
        <v>159401.71092301758</v>
      </c>
    </row>
    <row r="20" spans="2:17" ht="15.75" thickBot="1">
      <c r="B20" s="8">
        <f t="shared" si="0"/>
        <v>0.36</v>
      </c>
      <c r="C20" s="4"/>
      <c r="D20" s="1">
        <v>35000</v>
      </c>
      <c r="E20" s="1">
        <f t="shared" si="1"/>
        <v>40000</v>
      </c>
      <c r="F20" s="2">
        <v>6136</v>
      </c>
      <c r="G20" s="3">
        <v>5.0700000000000002E-2</v>
      </c>
      <c r="H20" s="3">
        <v>0.36</v>
      </c>
      <c r="I20" s="1">
        <v>1.06</v>
      </c>
      <c r="J20" s="1">
        <v>2.41</v>
      </c>
      <c r="L20" s="8"/>
      <c r="M20" s="7">
        <v>8</v>
      </c>
      <c r="N20" s="7">
        <f t="shared" ca="1" si="2"/>
        <v>0.30326773964766618</v>
      </c>
      <c r="O20" s="11">
        <f t="shared" ca="1" si="3"/>
        <v>25000</v>
      </c>
      <c r="P20" s="11">
        <f t="shared" ca="1" si="4"/>
        <v>30000</v>
      </c>
      <c r="Q20" s="11">
        <f t="shared" ca="1" si="5"/>
        <v>25067.736966056807</v>
      </c>
    </row>
    <row r="21" spans="2:17" ht="15.75" thickBot="1">
      <c r="B21" s="8">
        <f t="shared" si="0"/>
        <v>0.41070000000000001</v>
      </c>
      <c r="C21" s="4"/>
      <c r="D21" s="1">
        <v>40000</v>
      </c>
      <c r="E21" s="1">
        <f t="shared" si="1"/>
        <v>45000</v>
      </c>
      <c r="F21" s="2">
        <v>5795</v>
      </c>
      <c r="G21" s="3">
        <v>4.7899999999999998E-2</v>
      </c>
      <c r="H21" s="3">
        <v>0.41070000000000001</v>
      </c>
      <c r="I21" s="1">
        <v>1.2</v>
      </c>
      <c r="J21" s="1">
        <v>2.46</v>
      </c>
      <c r="L21" s="8"/>
      <c r="M21" s="7">
        <v>9</v>
      </c>
      <c r="N21" s="7">
        <f t="shared" ca="1" si="2"/>
        <v>0.14288552377119201</v>
      </c>
      <c r="O21" s="11">
        <f t="shared" ca="1" si="3"/>
        <v>15000</v>
      </c>
      <c r="P21" s="11">
        <f t="shared" ca="1" si="4"/>
        <v>20000</v>
      </c>
      <c r="Q21" s="11">
        <f t="shared" ca="1" si="5"/>
        <v>18961.352642225193</v>
      </c>
    </row>
    <row r="22" spans="2:17" ht="15.75" thickBot="1">
      <c r="B22" s="8">
        <f t="shared" si="0"/>
        <v>0.45860000000000001</v>
      </c>
      <c r="C22" s="4"/>
      <c r="D22" s="1">
        <v>45000</v>
      </c>
      <c r="E22" s="1">
        <f t="shared" si="1"/>
        <v>50000</v>
      </c>
      <c r="F22" s="2">
        <v>4945</v>
      </c>
      <c r="G22" s="3">
        <v>4.0800000000000003E-2</v>
      </c>
      <c r="H22" s="3">
        <v>0.45860000000000001</v>
      </c>
      <c r="I22" s="1">
        <v>1.32</v>
      </c>
      <c r="J22" s="1">
        <v>2.5499999999999998</v>
      </c>
      <c r="L22" s="8"/>
      <c r="M22" s="7">
        <v>10</v>
      </c>
      <c r="N22" s="7">
        <f t="shared" ca="1" si="2"/>
        <v>0.68940074028013254</v>
      </c>
      <c r="O22" s="11">
        <f t="shared" ca="1" si="3"/>
        <v>75000</v>
      </c>
      <c r="P22" s="11">
        <f t="shared" ca="1" si="4"/>
        <v>80000</v>
      </c>
      <c r="Q22" s="11">
        <f t="shared" ca="1" si="5"/>
        <v>77870.403239033476</v>
      </c>
    </row>
    <row r="23" spans="2:17" ht="15.75" thickBot="1">
      <c r="B23" s="8">
        <f t="shared" si="0"/>
        <v>0.49940000000000001</v>
      </c>
      <c r="C23" s="4"/>
      <c r="D23" s="1">
        <v>50000</v>
      </c>
      <c r="E23" s="1">
        <f t="shared" si="1"/>
        <v>55000</v>
      </c>
      <c r="F23" s="2">
        <v>5170</v>
      </c>
      <c r="G23" s="3">
        <v>4.2700000000000002E-2</v>
      </c>
      <c r="H23" s="3">
        <v>0.49940000000000001</v>
      </c>
      <c r="I23" s="1">
        <v>1.32</v>
      </c>
      <c r="J23" s="1">
        <v>2.52</v>
      </c>
      <c r="L23" s="8"/>
      <c r="M23" s="7">
        <v>11</v>
      </c>
      <c r="N23" s="7">
        <f t="shared" ca="1" si="2"/>
        <v>0.13943558540417</v>
      </c>
      <c r="O23" s="11">
        <f t="shared" ca="1" si="3"/>
        <v>15000</v>
      </c>
      <c r="P23" s="11">
        <f t="shared" ca="1" si="4"/>
        <v>20000</v>
      </c>
      <c r="Q23" s="11">
        <f t="shared" ca="1" si="5"/>
        <v>16974.774527981735</v>
      </c>
    </row>
    <row r="24" spans="2:17" ht="15.75" thickBot="1">
      <c r="B24" s="8">
        <f t="shared" si="0"/>
        <v>0.54210000000000003</v>
      </c>
      <c r="C24" s="4"/>
      <c r="D24" s="1">
        <v>55000</v>
      </c>
      <c r="E24" s="1">
        <f t="shared" si="1"/>
        <v>60000</v>
      </c>
      <c r="F24" s="2">
        <v>4250</v>
      </c>
      <c r="G24" s="3">
        <v>3.5099999999999999E-2</v>
      </c>
      <c r="H24" s="3">
        <v>0.54210000000000003</v>
      </c>
      <c r="I24" s="1">
        <v>1.49</v>
      </c>
      <c r="J24" s="1">
        <v>2.72</v>
      </c>
      <c r="L24" s="8"/>
      <c r="M24" s="7">
        <v>12</v>
      </c>
      <c r="N24" s="7">
        <f t="shared" ca="1" si="2"/>
        <v>4.9101104876193791E-2</v>
      </c>
      <c r="O24" s="11">
        <f t="shared" ca="1" si="3"/>
        <v>5000</v>
      </c>
      <c r="P24" s="11">
        <f t="shared" ca="1" si="4"/>
        <v>10000</v>
      </c>
      <c r="Q24" s="11">
        <f t="shared" ca="1" si="5"/>
        <v>8317.9284598885588</v>
      </c>
    </row>
    <row r="25" spans="2:17" ht="15.75" thickBot="1">
      <c r="B25" s="8">
        <f t="shared" si="0"/>
        <v>0.57720000000000005</v>
      </c>
      <c r="C25" s="4"/>
      <c r="D25" s="1">
        <v>60000</v>
      </c>
      <c r="E25" s="1">
        <f t="shared" si="1"/>
        <v>65000</v>
      </c>
      <c r="F25" s="2">
        <v>4432</v>
      </c>
      <c r="G25" s="3">
        <v>3.6600000000000001E-2</v>
      </c>
      <c r="H25" s="3">
        <v>0.57720000000000005</v>
      </c>
      <c r="I25" s="1">
        <v>1.49</v>
      </c>
      <c r="J25" s="1">
        <v>2.66</v>
      </c>
      <c r="L25" s="8"/>
      <c r="M25" s="7">
        <v>13</v>
      </c>
      <c r="N25" s="7">
        <f t="shared" ca="1" si="2"/>
        <v>0.7647091855630771</v>
      </c>
      <c r="O25" s="11">
        <f t="shared" ca="1" si="3"/>
        <v>90000</v>
      </c>
      <c r="P25" s="11">
        <f t="shared" ca="1" si="4"/>
        <v>95000</v>
      </c>
      <c r="Q25" s="11">
        <f t="shared" ca="1" si="5"/>
        <v>92260.39647507215</v>
      </c>
    </row>
    <row r="26" spans="2:17" ht="15.75" thickBot="1">
      <c r="B26" s="8">
        <f t="shared" si="0"/>
        <v>0.61380000000000001</v>
      </c>
      <c r="C26" s="4"/>
      <c r="D26" s="1">
        <v>65000</v>
      </c>
      <c r="E26" s="1">
        <f t="shared" si="1"/>
        <v>70000</v>
      </c>
      <c r="F26" s="2">
        <v>3836</v>
      </c>
      <c r="G26" s="3">
        <v>3.1699999999999999E-2</v>
      </c>
      <c r="H26" s="3">
        <v>0.61380000000000001</v>
      </c>
      <c r="I26" s="1">
        <v>1.58</v>
      </c>
      <c r="J26" s="1">
        <v>2.75</v>
      </c>
      <c r="L26" s="8"/>
      <c r="M26" s="7">
        <v>14</v>
      </c>
      <c r="N26" s="7">
        <f t="shared" ca="1" si="2"/>
        <v>0.95123231916694684</v>
      </c>
      <c r="O26" s="11">
        <f t="shared" ca="1" si="3"/>
        <v>185000</v>
      </c>
      <c r="P26" s="11">
        <f t="shared" ca="1" si="4"/>
        <v>190000</v>
      </c>
      <c r="Q26" s="11">
        <f t="shared" ca="1" si="5"/>
        <v>189571.52495002485</v>
      </c>
    </row>
    <row r="27" spans="2:17" ht="15.75" thickBot="1">
      <c r="B27" s="8">
        <f t="shared" si="0"/>
        <v>0.64549999999999996</v>
      </c>
      <c r="C27" s="4"/>
      <c r="D27" s="1">
        <v>70000</v>
      </c>
      <c r="E27" s="1">
        <f t="shared" si="1"/>
        <v>75000</v>
      </c>
      <c r="F27" s="2">
        <v>3606</v>
      </c>
      <c r="G27" s="3">
        <v>2.98E-2</v>
      </c>
      <c r="H27" s="3">
        <v>0.64549999999999996</v>
      </c>
      <c r="I27" s="1">
        <v>1.63</v>
      </c>
      <c r="J27" s="1">
        <v>2.82</v>
      </c>
      <c r="L27" s="8"/>
      <c r="M27" s="7">
        <v>15</v>
      </c>
      <c r="N27" s="7">
        <f t="shared" ca="1" si="2"/>
        <v>0.4727378427278407</v>
      </c>
      <c r="O27" s="11">
        <f t="shared" ca="1" si="3"/>
        <v>45000</v>
      </c>
      <c r="P27" s="11">
        <f t="shared" ca="1" si="4"/>
        <v>50000</v>
      </c>
      <c r="Q27" s="11">
        <f t="shared" ca="1" si="5"/>
        <v>48993.829062046425</v>
      </c>
    </row>
    <row r="28" spans="2:17" ht="15.75" thickBot="1">
      <c r="B28" s="8">
        <f t="shared" si="0"/>
        <v>0.67530000000000001</v>
      </c>
      <c r="C28" s="4"/>
      <c r="D28" s="1">
        <v>75000</v>
      </c>
      <c r="E28" s="1">
        <f t="shared" si="1"/>
        <v>80000</v>
      </c>
      <c r="F28" s="2">
        <v>3452</v>
      </c>
      <c r="G28" s="3">
        <v>2.8500000000000001E-2</v>
      </c>
      <c r="H28" s="3">
        <v>0.67530000000000001</v>
      </c>
      <c r="I28" s="1">
        <v>1.7</v>
      </c>
      <c r="J28" s="1">
        <v>2.89</v>
      </c>
      <c r="L28" s="8"/>
      <c r="M28" s="7">
        <v>16</v>
      </c>
      <c r="N28" s="7">
        <f t="shared" ca="1" si="2"/>
        <v>4.1500083017228517E-2</v>
      </c>
      <c r="O28" s="11">
        <f t="shared" ca="1" si="3"/>
        <v>5000</v>
      </c>
      <c r="P28" s="11">
        <f t="shared" ca="1" si="4"/>
        <v>10000</v>
      </c>
      <c r="Q28" s="11">
        <f t="shared" ca="1" si="5"/>
        <v>8750.7774578797726</v>
      </c>
    </row>
    <row r="29" spans="2:17" ht="15.75" thickBot="1">
      <c r="B29" s="8">
        <f t="shared" si="0"/>
        <v>0.70379999999999998</v>
      </c>
      <c r="C29" s="4"/>
      <c r="D29" s="1">
        <v>80000</v>
      </c>
      <c r="E29" s="1">
        <f t="shared" si="1"/>
        <v>85000</v>
      </c>
      <c r="F29" s="2">
        <v>3036</v>
      </c>
      <c r="G29" s="3">
        <v>2.5100000000000001E-2</v>
      </c>
      <c r="H29" s="3">
        <v>0.70379999999999998</v>
      </c>
      <c r="I29" s="1">
        <v>1.73</v>
      </c>
      <c r="J29" s="1">
        <v>2.86</v>
      </c>
      <c r="L29" s="8"/>
      <c r="M29" s="7">
        <v>17</v>
      </c>
      <c r="N29" s="7">
        <f t="shared" ca="1" si="2"/>
        <v>0.38171862392136024</v>
      </c>
      <c r="O29" s="11">
        <f t="shared" ca="1" si="3"/>
        <v>35000</v>
      </c>
      <c r="P29" s="11">
        <f t="shared" ca="1" si="4"/>
        <v>40000</v>
      </c>
      <c r="Q29" s="11">
        <f t="shared" ca="1" si="5"/>
        <v>36522.907549208037</v>
      </c>
    </row>
    <row r="30" spans="2:17" ht="15.75" thickBot="1">
      <c r="B30" s="8">
        <f t="shared" si="0"/>
        <v>0.72889999999999999</v>
      </c>
      <c r="C30" s="4"/>
      <c r="D30" s="1">
        <v>85000</v>
      </c>
      <c r="E30" s="1">
        <f t="shared" si="1"/>
        <v>90000</v>
      </c>
      <c r="F30" s="2">
        <v>2566</v>
      </c>
      <c r="G30" s="3">
        <v>2.12E-2</v>
      </c>
      <c r="H30" s="3">
        <v>0.72889999999999999</v>
      </c>
      <c r="I30" s="1">
        <v>1.8</v>
      </c>
      <c r="J30" s="1">
        <v>3</v>
      </c>
      <c r="L30" s="8"/>
      <c r="M30" s="7">
        <v>18</v>
      </c>
      <c r="N30" s="7">
        <f t="shared" ca="1" si="2"/>
        <v>0.74694345066132373</v>
      </c>
      <c r="O30" s="11">
        <f t="shared" ca="1" si="3"/>
        <v>85000</v>
      </c>
      <c r="P30" s="11">
        <f t="shared" ca="1" si="4"/>
        <v>90000</v>
      </c>
      <c r="Q30" s="11">
        <f t="shared" ca="1" si="5"/>
        <v>87817.181280694538</v>
      </c>
    </row>
    <row r="31" spans="2:17" ht="15.75" thickBot="1">
      <c r="B31" s="8">
        <f t="shared" si="0"/>
        <v>0.75</v>
      </c>
      <c r="C31" s="4"/>
      <c r="D31" s="1">
        <v>90000</v>
      </c>
      <c r="E31" s="1">
        <f t="shared" si="1"/>
        <v>95000</v>
      </c>
      <c r="F31" s="2">
        <v>2594</v>
      </c>
      <c r="G31" s="3">
        <v>2.1399999999999999E-2</v>
      </c>
      <c r="H31" s="3">
        <v>0.75</v>
      </c>
      <c r="I31" s="1">
        <v>1.79</v>
      </c>
      <c r="J31" s="1">
        <v>2.96</v>
      </c>
      <c r="L31" s="8"/>
      <c r="M31" s="7">
        <v>19</v>
      </c>
      <c r="N31" s="7">
        <f t="shared" ca="1" si="2"/>
        <v>0.89391095227224771</v>
      </c>
      <c r="O31" s="11">
        <f t="shared" ca="1" si="3"/>
        <v>140000</v>
      </c>
      <c r="P31" s="11">
        <f t="shared" ca="1" si="4"/>
        <v>145000</v>
      </c>
      <c r="Q31" s="11">
        <f t="shared" ca="1" si="5"/>
        <v>140353.81388146177</v>
      </c>
    </row>
    <row r="32" spans="2:17" ht="15.75" thickBot="1">
      <c r="B32" s="8">
        <f t="shared" si="0"/>
        <v>0.77149999999999996</v>
      </c>
      <c r="C32" s="4"/>
      <c r="D32" s="1">
        <v>95000</v>
      </c>
      <c r="E32" s="1">
        <f t="shared" si="1"/>
        <v>100000</v>
      </c>
      <c r="F32" s="2">
        <v>2251</v>
      </c>
      <c r="G32" s="3">
        <v>1.8599999999999998E-2</v>
      </c>
      <c r="H32" s="3">
        <v>0.77149999999999996</v>
      </c>
      <c r="I32" s="1">
        <v>1.87</v>
      </c>
      <c r="J32" s="1">
        <v>3.09</v>
      </c>
      <c r="L32" s="8"/>
      <c r="M32" s="7">
        <v>20</v>
      </c>
      <c r="N32" s="7">
        <f t="shared" ca="1" si="2"/>
        <v>0.11316067879550573</v>
      </c>
      <c r="O32" s="11">
        <f t="shared" ca="1" si="3"/>
        <v>10000</v>
      </c>
      <c r="P32" s="11">
        <f t="shared" ca="1" si="4"/>
        <v>15000</v>
      </c>
      <c r="Q32" s="11">
        <f t="shared" ca="1" si="5"/>
        <v>11982.405636026271</v>
      </c>
    </row>
    <row r="33" spans="2:17" ht="15.75" thickBot="1">
      <c r="B33" s="8">
        <f t="shared" si="0"/>
        <v>0.79010000000000002</v>
      </c>
      <c r="C33" s="4"/>
      <c r="D33" s="1">
        <v>100000</v>
      </c>
      <c r="E33" s="1">
        <f t="shared" si="1"/>
        <v>105000</v>
      </c>
      <c r="F33" s="2">
        <v>2527</v>
      </c>
      <c r="G33" s="3">
        <v>2.0899999999999998E-2</v>
      </c>
      <c r="H33" s="3">
        <v>0.79010000000000002</v>
      </c>
      <c r="I33" s="1">
        <v>1.78</v>
      </c>
      <c r="J33" s="1">
        <v>2.94</v>
      </c>
      <c r="L33" s="8"/>
      <c r="M33" s="7">
        <v>21</v>
      </c>
      <c r="N33" s="7">
        <f t="shared" ca="1" si="2"/>
        <v>0.76398914438760079</v>
      </c>
      <c r="O33" s="11">
        <f t="shared" ca="1" si="3"/>
        <v>90000</v>
      </c>
      <c r="P33" s="11">
        <f t="shared" ca="1" si="4"/>
        <v>95000</v>
      </c>
      <c r="Q33" s="11">
        <f t="shared" ca="1" si="5"/>
        <v>90272.394455561589</v>
      </c>
    </row>
    <row r="34" spans="2:17" ht="15.75" thickBot="1">
      <c r="B34" s="8">
        <f t="shared" si="0"/>
        <v>0.81089999999999995</v>
      </c>
      <c r="C34" s="4"/>
      <c r="D34" s="1">
        <v>105000</v>
      </c>
      <c r="E34" s="1">
        <f t="shared" si="1"/>
        <v>110000</v>
      </c>
      <c r="F34" s="2">
        <v>1771</v>
      </c>
      <c r="G34" s="3">
        <v>1.46E-2</v>
      </c>
      <c r="H34" s="3">
        <v>0.81089999999999995</v>
      </c>
      <c r="I34" s="1">
        <v>2.0099999999999998</v>
      </c>
      <c r="J34" s="1">
        <v>3.18</v>
      </c>
      <c r="L34" s="8"/>
      <c r="M34" s="7">
        <v>22</v>
      </c>
      <c r="N34" s="7">
        <f t="shared" ca="1" si="2"/>
        <v>0.69299215771538991</v>
      </c>
      <c r="O34" s="11">
        <f t="shared" ca="1" si="3"/>
        <v>75000</v>
      </c>
      <c r="P34" s="11">
        <f t="shared" ca="1" si="4"/>
        <v>80000</v>
      </c>
      <c r="Q34" s="11">
        <f t="shared" ca="1" si="5"/>
        <v>76732.361379133421</v>
      </c>
    </row>
    <row r="35" spans="2:17" ht="15.75" thickBot="1">
      <c r="B35" s="8">
        <f t="shared" si="0"/>
        <v>0.8256</v>
      </c>
      <c r="C35" s="4"/>
      <c r="D35" s="1">
        <v>110000</v>
      </c>
      <c r="E35" s="1">
        <f t="shared" si="1"/>
        <v>115000</v>
      </c>
      <c r="F35" s="2">
        <v>1723</v>
      </c>
      <c r="G35" s="3">
        <v>1.4200000000000001E-2</v>
      </c>
      <c r="H35" s="3">
        <v>0.8256</v>
      </c>
      <c r="I35" s="1">
        <v>1.96</v>
      </c>
      <c r="J35" s="1">
        <v>3.11</v>
      </c>
      <c r="L35" s="8"/>
      <c r="M35" s="7">
        <v>23</v>
      </c>
      <c r="N35" s="7">
        <f t="shared" ca="1" si="2"/>
        <v>0.25139132928951424</v>
      </c>
      <c r="O35" s="11">
        <f t="shared" ca="1" si="3"/>
        <v>25000</v>
      </c>
      <c r="P35" s="11">
        <f t="shared" ref="P35:P98" ca="1" si="6">VLOOKUP(N35,$B$13:$E$55,4,TRUE)</f>
        <v>30000</v>
      </c>
      <c r="Q35" s="11">
        <f t="shared" ref="Q35:Q98" ca="1" si="7">RAND()*(P35-O35)+O35</f>
        <v>26301.882165680414</v>
      </c>
    </row>
    <row r="36" spans="2:17" ht="15.75" thickBot="1">
      <c r="B36" s="8">
        <f t="shared" si="0"/>
        <v>0.83979999999999999</v>
      </c>
      <c r="C36" s="4"/>
      <c r="D36" s="1">
        <v>115000</v>
      </c>
      <c r="E36" s="1">
        <f t="shared" si="1"/>
        <v>120000</v>
      </c>
      <c r="F36" s="2">
        <v>1569</v>
      </c>
      <c r="G36" s="3">
        <v>1.2999999999999999E-2</v>
      </c>
      <c r="H36" s="3">
        <v>0.83979999999999999</v>
      </c>
      <c r="I36" s="1">
        <v>1.98</v>
      </c>
      <c r="J36" s="1">
        <v>3.06</v>
      </c>
      <c r="L36" s="8"/>
      <c r="M36" s="7">
        <v>24</v>
      </c>
      <c r="N36" s="7">
        <f t="shared" ca="1" si="2"/>
        <v>1.33682044506791E-2</v>
      </c>
      <c r="O36" s="11">
        <f t="shared" ca="1" si="3"/>
        <v>0</v>
      </c>
      <c r="P36" s="11">
        <f t="shared" ca="1" si="6"/>
        <v>5000</v>
      </c>
      <c r="Q36" s="11">
        <f t="shared" ca="1" si="7"/>
        <v>4078.1134260816643</v>
      </c>
    </row>
    <row r="37" spans="2:17" ht="15.75" thickBot="1">
      <c r="B37" s="8">
        <f t="shared" si="0"/>
        <v>0.85270000000000001</v>
      </c>
      <c r="C37" s="4"/>
      <c r="D37" s="1">
        <v>120000</v>
      </c>
      <c r="E37" s="1">
        <f t="shared" si="1"/>
        <v>125000</v>
      </c>
      <c r="F37" s="2">
        <v>1540</v>
      </c>
      <c r="G37" s="3">
        <v>1.2699999999999999E-2</v>
      </c>
      <c r="H37" s="3">
        <v>0.85270000000000001</v>
      </c>
      <c r="I37" s="1">
        <v>2.0099999999999998</v>
      </c>
      <c r="J37" s="1">
        <v>3.16</v>
      </c>
      <c r="L37" s="8"/>
      <c r="M37" s="7">
        <v>25</v>
      </c>
      <c r="N37" s="7">
        <f t="shared" ca="1" si="2"/>
        <v>0.41377662655651015</v>
      </c>
      <c r="O37" s="11">
        <f t="shared" ca="1" si="3"/>
        <v>40000</v>
      </c>
      <c r="P37" s="11">
        <f t="shared" ca="1" si="6"/>
        <v>45000</v>
      </c>
      <c r="Q37" s="11">
        <f t="shared" ca="1" si="7"/>
        <v>40680.776979990493</v>
      </c>
    </row>
    <row r="38" spans="2:17" ht="15.75" thickBot="1">
      <c r="B38" s="8">
        <f t="shared" si="0"/>
        <v>0.86550000000000005</v>
      </c>
      <c r="C38" s="4"/>
      <c r="D38" s="1">
        <v>125000</v>
      </c>
      <c r="E38" s="1">
        <f t="shared" si="1"/>
        <v>130000</v>
      </c>
      <c r="F38" s="2">
        <v>1258</v>
      </c>
      <c r="G38" s="3">
        <v>1.04E-2</v>
      </c>
      <c r="H38" s="3">
        <v>0.86550000000000005</v>
      </c>
      <c r="I38" s="1">
        <v>1.97</v>
      </c>
      <c r="J38" s="1">
        <v>3.08</v>
      </c>
      <c r="L38" s="8"/>
      <c r="M38" s="7">
        <v>26</v>
      </c>
      <c r="N38" s="7">
        <f t="shared" ca="1" si="2"/>
        <v>0.68739260662744195</v>
      </c>
      <c r="O38" s="11">
        <f t="shared" ca="1" si="3"/>
        <v>75000</v>
      </c>
      <c r="P38" s="11">
        <f t="shared" ca="1" si="6"/>
        <v>80000</v>
      </c>
      <c r="Q38" s="11">
        <f t="shared" ca="1" si="7"/>
        <v>79757.849740706515</v>
      </c>
    </row>
    <row r="39" spans="2:17" ht="15.75" thickBot="1">
      <c r="B39" s="8">
        <f t="shared" si="0"/>
        <v>0.87590000000000001</v>
      </c>
      <c r="C39" s="4"/>
      <c r="D39" s="1">
        <v>130000</v>
      </c>
      <c r="E39" s="1">
        <f t="shared" si="1"/>
        <v>135000</v>
      </c>
      <c r="F39" s="2">
        <v>1211</v>
      </c>
      <c r="G39" s="3">
        <v>0.01</v>
      </c>
      <c r="H39" s="3">
        <v>0.87590000000000001</v>
      </c>
      <c r="I39" s="1">
        <v>2</v>
      </c>
      <c r="J39" s="1">
        <v>3.17</v>
      </c>
      <c r="L39" s="8"/>
      <c r="M39" s="7">
        <v>27</v>
      </c>
      <c r="N39" s="7">
        <f t="shared" ca="1" si="2"/>
        <v>0.8081660519660091</v>
      </c>
      <c r="O39" s="11">
        <f t="shared" ca="1" si="3"/>
        <v>100000</v>
      </c>
      <c r="P39" s="11">
        <f t="shared" ca="1" si="6"/>
        <v>105000</v>
      </c>
      <c r="Q39" s="11">
        <f t="shared" ca="1" si="7"/>
        <v>100082.63395988106</v>
      </c>
    </row>
    <row r="40" spans="2:17" ht="15.75" thickBot="1">
      <c r="B40" s="8">
        <f t="shared" si="0"/>
        <v>0.88590000000000002</v>
      </c>
      <c r="C40" s="4"/>
      <c r="D40" s="1">
        <v>135000</v>
      </c>
      <c r="E40" s="1">
        <f t="shared" si="1"/>
        <v>140000</v>
      </c>
      <c r="F40" s="1">
        <v>918</v>
      </c>
      <c r="G40" s="3">
        <v>7.6E-3</v>
      </c>
      <c r="H40" s="3">
        <v>0.88590000000000002</v>
      </c>
      <c r="I40" s="1">
        <v>2.1</v>
      </c>
      <c r="J40" s="1">
        <v>3.18</v>
      </c>
      <c r="L40" s="8"/>
      <c r="M40" s="7">
        <v>28</v>
      </c>
      <c r="N40" s="7">
        <f t="shared" ca="1" si="2"/>
        <v>0.95696625201309105</v>
      </c>
      <c r="O40" s="11">
        <f t="shared" ca="1" si="3"/>
        <v>195000</v>
      </c>
      <c r="P40" s="11">
        <f t="shared" ca="1" si="6"/>
        <v>200000</v>
      </c>
      <c r="Q40" s="11">
        <f t="shared" ca="1" si="7"/>
        <v>198151.80935209678</v>
      </c>
    </row>
    <row r="41" spans="2:17" ht="15.75" thickBot="1">
      <c r="B41" s="8">
        <f t="shared" si="0"/>
        <v>0.89339999999999997</v>
      </c>
      <c r="C41" s="4"/>
      <c r="D41" s="1">
        <v>140000</v>
      </c>
      <c r="E41" s="1">
        <f t="shared" si="1"/>
        <v>145000</v>
      </c>
      <c r="F41" s="2">
        <v>1031</v>
      </c>
      <c r="G41" s="3">
        <v>8.5000000000000006E-3</v>
      </c>
      <c r="H41" s="3">
        <v>0.89339999999999997</v>
      </c>
      <c r="I41" s="1">
        <v>2.12</v>
      </c>
      <c r="J41" s="1">
        <v>3.26</v>
      </c>
      <c r="L41" s="8"/>
      <c r="M41" s="7">
        <v>29</v>
      </c>
      <c r="N41" s="7">
        <f t="shared" ca="1" si="2"/>
        <v>0.89127403572699082</v>
      </c>
      <c r="O41" s="11">
        <f t="shared" ca="1" si="3"/>
        <v>135000</v>
      </c>
      <c r="P41" s="11">
        <f t="shared" ca="1" si="6"/>
        <v>140000</v>
      </c>
      <c r="Q41" s="11">
        <f t="shared" ca="1" si="7"/>
        <v>138422.19484694261</v>
      </c>
    </row>
    <row r="42" spans="2:17" ht="15.75" thickBot="1">
      <c r="B42" s="8">
        <f t="shared" si="0"/>
        <v>0.90200000000000002</v>
      </c>
      <c r="C42" s="4"/>
      <c r="D42" s="1">
        <v>145000</v>
      </c>
      <c r="E42" s="1">
        <f t="shared" si="1"/>
        <v>150000</v>
      </c>
      <c r="F42" s="1">
        <v>893</v>
      </c>
      <c r="G42" s="3">
        <v>7.4000000000000003E-3</v>
      </c>
      <c r="H42" s="3">
        <v>0.90200000000000002</v>
      </c>
      <c r="I42" s="1">
        <v>2.11</v>
      </c>
      <c r="J42" s="1">
        <v>3.21</v>
      </c>
      <c r="L42" s="8"/>
      <c r="M42" s="7">
        <v>30</v>
      </c>
      <c r="N42" s="7">
        <f t="shared" ca="1" si="2"/>
        <v>0.19877831558477821</v>
      </c>
      <c r="O42" s="11">
        <f t="shared" ca="1" si="3"/>
        <v>20000</v>
      </c>
      <c r="P42" s="11">
        <f t="shared" ca="1" si="6"/>
        <v>25000</v>
      </c>
      <c r="Q42" s="11">
        <f t="shared" ca="1" si="7"/>
        <v>21108.286636442506</v>
      </c>
    </row>
    <row r="43" spans="2:17" ht="15.75" thickBot="1">
      <c r="B43" s="8">
        <f t="shared" si="0"/>
        <v>0.9093</v>
      </c>
      <c r="C43" s="4"/>
      <c r="D43" s="1">
        <v>150000</v>
      </c>
      <c r="E43" s="1">
        <f t="shared" si="1"/>
        <v>155000</v>
      </c>
      <c r="F43" s="2">
        <v>1166</v>
      </c>
      <c r="G43" s="3">
        <v>9.5999999999999992E-3</v>
      </c>
      <c r="H43" s="3">
        <v>0.9093</v>
      </c>
      <c r="I43" s="1">
        <v>1.86</v>
      </c>
      <c r="J43" s="1">
        <v>3.09</v>
      </c>
      <c r="L43" s="8"/>
      <c r="M43" s="7">
        <v>31</v>
      </c>
      <c r="N43" s="7">
        <f t="shared" ca="1" si="2"/>
        <v>0.15947613613106049</v>
      </c>
      <c r="O43" s="11">
        <f t="shared" ca="1" si="3"/>
        <v>15000</v>
      </c>
      <c r="P43" s="11">
        <f t="shared" ca="1" si="6"/>
        <v>20000</v>
      </c>
      <c r="Q43" s="11">
        <f t="shared" ca="1" si="7"/>
        <v>19196.512875058404</v>
      </c>
    </row>
    <row r="44" spans="2:17" ht="15.75" thickBot="1">
      <c r="B44" s="8">
        <f t="shared" si="0"/>
        <v>0.91900000000000004</v>
      </c>
      <c r="C44" s="4"/>
      <c r="D44" s="1">
        <v>155000</v>
      </c>
      <c r="E44" s="1">
        <f t="shared" si="1"/>
        <v>160000</v>
      </c>
      <c r="F44" s="1">
        <v>740</v>
      </c>
      <c r="G44" s="3">
        <v>6.1000000000000004E-3</v>
      </c>
      <c r="H44" s="3">
        <v>0.91900000000000004</v>
      </c>
      <c r="I44" s="1">
        <v>2.04</v>
      </c>
      <c r="J44" s="1">
        <v>3.11</v>
      </c>
      <c r="L44" s="8"/>
      <c r="M44" s="7">
        <v>32</v>
      </c>
      <c r="N44" s="7">
        <f t="shared" ca="1" si="2"/>
        <v>0.51305041179333233</v>
      </c>
      <c r="O44" s="11">
        <f t="shared" ca="1" si="3"/>
        <v>50000</v>
      </c>
      <c r="P44" s="11">
        <f t="shared" ca="1" si="6"/>
        <v>55000</v>
      </c>
      <c r="Q44" s="11">
        <f t="shared" ca="1" si="7"/>
        <v>53758.320295082143</v>
      </c>
    </row>
    <row r="45" spans="2:17" ht="15.75" thickBot="1">
      <c r="B45" s="8">
        <f t="shared" si="0"/>
        <v>0.92510000000000003</v>
      </c>
      <c r="C45" s="4"/>
      <c r="D45" s="1">
        <v>160000</v>
      </c>
      <c r="E45" s="1">
        <f t="shared" si="1"/>
        <v>165000</v>
      </c>
      <c r="F45" s="1">
        <v>697</v>
      </c>
      <c r="G45" s="3">
        <v>5.7999999999999996E-3</v>
      </c>
      <c r="H45" s="3">
        <v>0.92510000000000003</v>
      </c>
      <c r="I45" s="1">
        <v>2.0499999999999998</v>
      </c>
      <c r="J45" s="1">
        <v>3.29</v>
      </c>
      <c r="L45" s="8"/>
      <c r="M45" s="7">
        <v>33</v>
      </c>
      <c r="N45" s="7">
        <f t="shared" ca="1" si="2"/>
        <v>0.87316882262956874</v>
      </c>
      <c r="O45" s="11">
        <f t="shared" ca="1" si="3"/>
        <v>125000</v>
      </c>
      <c r="P45" s="11">
        <f t="shared" ca="1" si="6"/>
        <v>130000</v>
      </c>
      <c r="Q45" s="11">
        <f t="shared" ca="1" si="7"/>
        <v>127221.71575809459</v>
      </c>
    </row>
    <row r="46" spans="2:17" ht="15.75" thickBot="1">
      <c r="B46" s="8">
        <f t="shared" si="0"/>
        <v>0.93079999999999996</v>
      </c>
      <c r="C46" s="4"/>
      <c r="D46" s="1">
        <v>165000</v>
      </c>
      <c r="E46" s="1">
        <f t="shared" si="1"/>
        <v>170000</v>
      </c>
      <c r="F46" s="1">
        <v>610</v>
      </c>
      <c r="G46" s="3">
        <v>5.0000000000000001E-3</v>
      </c>
      <c r="H46" s="3">
        <v>0.93079999999999996</v>
      </c>
      <c r="I46" s="1">
        <v>2.15</v>
      </c>
      <c r="J46" s="1">
        <v>3.17</v>
      </c>
      <c r="L46" s="8"/>
      <c r="M46" s="7">
        <v>34</v>
      </c>
      <c r="N46" s="7">
        <f t="shared" ca="1" si="2"/>
        <v>9.8672425602902569E-3</v>
      </c>
      <c r="O46" s="11">
        <f t="shared" ca="1" si="3"/>
        <v>0</v>
      </c>
      <c r="P46" s="11">
        <f t="shared" ca="1" si="6"/>
        <v>5000</v>
      </c>
      <c r="Q46" s="11">
        <f t="shared" ca="1" si="7"/>
        <v>1874.6718877027536</v>
      </c>
    </row>
    <row r="47" spans="2:17" ht="15.75" thickBot="1">
      <c r="B47" s="8">
        <f t="shared" si="0"/>
        <v>0.93589999999999995</v>
      </c>
      <c r="C47" s="4"/>
      <c r="D47" s="1">
        <v>170000</v>
      </c>
      <c r="E47" s="1">
        <f t="shared" si="1"/>
        <v>175000</v>
      </c>
      <c r="F47" s="1">
        <v>617</v>
      </c>
      <c r="G47" s="3">
        <v>5.1000000000000004E-3</v>
      </c>
      <c r="H47" s="3">
        <v>0.93589999999999995</v>
      </c>
      <c r="I47" s="1">
        <v>1.99</v>
      </c>
      <c r="J47" s="1">
        <v>3.05</v>
      </c>
      <c r="L47" s="8"/>
      <c r="M47" s="7">
        <v>35</v>
      </c>
      <c r="N47" s="7">
        <f t="shared" ca="1" si="2"/>
        <v>0.67763090649475521</v>
      </c>
      <c r="O47" s="11">
        <f t="shared" ca="1" si="3"/>
        <v>75000</v>
      </c>
      <c r="P47" s="11">
        <f t="shared" ca="1" si="6"/>
        <v>80000</v>
      </c>
      <c r="Q47" s="11">
        <f t="shared" ca="1" si="7"/>
        <v>78599.846371060645</v>
      </c>
    </row>
    <row r="48" spans="2:17" ht="15.75" thickBot="1">
      <c r="B48" s="8">
        <f t="shared" si="0"/>
        <v>0.94099999999999995</v>
      </c>
      <c r="C48" s="4"/>
      <c r="D48" s="1">
        <v>175000</v>
      </c>
      <c r="E48" s="1">
        <f t="shared" si="1"/>
        <v>180000</v>
      </c>
      <c r="F48" s="1">
        <v>530</v>
      </c>
      <c r="G48" s="3">
        <v>4.4000000000000003E-3</v>
      </c>
      <c r="H48" s="3">
        <v>0.94099999999999995</v>
      </c>
      <c r="I48" s="1">
        <v>2.09</v>
      </c>
      <c r="J48" s="1">
        <v>3.08</v>
      </c>
      <c r="L48" s="8"/>
      <c r="M48" s="7">
        <v>36</v>
      </c>
      <c r="N48" s="7">
        <f t="shared" ca="1" si="2"/>
        <v>1.8670055063737201E-2</v>
      </c>
      <c r="O48" s="11">
        <f t="shared" ca="1" si="3"/>
        <v>0</v>
      </c>
      <c r="P48" s="11">
        <f t="shared" ca="1" si="6"/>
        <v>5000</v>
      </c>
      <c r="Q48" s="11">
        <f t="shared" ca="1" si="7"/>
        <v>1635.9014619689976</v>
      </c>
    </row>
    <row r="49" spans="2:17" ht="15.75" thickBot="1">
      <c r="B49" s="8">
        <f t="shared" si="0"/>
        <v>0.94530000000000003</v>
      </c>
      <c r="C49" s="4"/>
      <c r="D49" s="1">
        <v>180000</v>
      </c>
      <c r="E49" s="1">
        <f t="shared" si="1"/>
        <v>185000</v>
      </c>
      <c r="F49" s="1">
        <v>460</v>
      </c>
      <c r="G49" s="3">
        <v>3.8E-3</v>
      </c>
      <c r="H49" s="3">
        <v>0.94530000000000003</v>
      </c>
      <c r="I49" s="1">
        <v>2.12</v>
      </c>
      <c r="J49" s="1">
        <v>3.28</v>
      </c>
      <c r="L49" s="8"/>
      <c r="M49" s="7">
        <v>37</v>
      </c>
      <c r="N49" s="7">
        <f t="shared" ca="1" si="2"/>
        <v>0.85276036948950351</v>
      </c>
      <c r="O49" s="11">
        <f t="shared" ca="1" si="3"/>
        <v>120000</v>
      </c>
      <c r="P49" s="11">
        <f t="shared" ca="1" si="6"/>
        <v>125000</v>
      </c>
      <c r="Q49" s="11">
        <f t="shared" ca="1" si="7"/>
        <v>120441.51843325629</v>
      </c>
    </row>
    <row r="50" spans="2:17" ht="15.75" thickBot="1">
      <c r="B50" s="8">
        <f t="shared" si="0"/>
        <v>0.94910000000000005</v>
      </c>
      <c r="C50" s="4"/>
      <c r="D50" s="1">
        <v>185000</v>
      </c>
      <c r="E50" s="1">
        <f t="shared" si="1"/>
        <v>190000</v>
      </c>
      <c r="F50" s="1">
        <v>363</v>
      </c>
      <c r="G50" s="3">
        <v>3.0000000000000001E-3</v>
      </c>
      <c r="H50" s="3">
        <v>0.94910000000000005</v>
      </c>
      <c r="I50" s="1">
        <v>2.2999999999999998</v>
      </c>
      <c r="J50" s="1">
        <v>3.32</v>
      </c>
      <c r="L50" s="8"/>
      <c r="M50" s="7">
        <v>38</v>
      </c>
      <c r="N50" s="7">
        <f t="shared" ca="1" si="2"/>
        <v>0.40203375344741465</v>
      </c>
      <c r="O50" s="11">
        <f t="shared" ca="1" si="3"/>
        <v>35000</v>
      </c>
      <c r="P50" s="11">
        <f t="shared" ca="1" si="6"/>
        <v>40000</v>
      </c>
      <c r="Q50" s="11">
        <f t="shared" ca="1" si="7"/>
        <v>36179.607804539337</v>
      </c>
    </row>
    <row r="51" spans="2:17" ht="15.75" thickBot="1">
      <c r="B51" s="8">
        <f t="shared" si="0"/>
        <v>0.95209999999999995</v>
      </c>
      <c r="C51" s="4"/>
      <c r="D51" s="1">
        <v>190000</v>
      </c>
      <c r="E51" s="1">
        <f t="shared" si="1"/>
        <v>195000</v>
      </c>
      <c r="F51" s="1">
        <v>380</v>
      </c>
      <c r="G51" s="3">
        <v>3.0999999999999999E-3</v>
      </c>
      <c r="H51" s="3">
        <v>0.95209999999999995</v>
      </c>
      <c r="I51" s="1">
        <v>2.2200000000000002</v>
      </c>
      <c r="J51" s="1">
        <v>3.17</v>
      </c>
      <c r="L51" s="8"/>
      <c r="M51" s="7">
        <v>39</v>
      </c>
      <c r="N51" s="7">
        <f t="shared" ca="1" si="2"/>
        <v>0.31808967361119211</v>
      </c>
      <c r="O51" s="11">
        <f t="shared" ca="1" si="3"/>
        <v>30000</v>
      </c>
      <c r="P51" s="11">
        <f t="shared" ca="1" si="6"/>
        <v>35000</v>
      </c>
      <c r="Q51" s="11">
        <f t="shared" ca="1" si="7"/>
        <v>30336.306927276255</v>
      </c>
    </row>
    <row r="52" spans="2:17" ht="15.75" thickBot="1">
      <c r="B52" s="8">
        <f t="shared" si="0"/>
        <v>0.95530000000000004</v>
      </c>
      <c r="C52" s="4"/>
      <c r="D52" s="1">
        <v>195000</v>
      </c>
      <c r="E52" s="1">
        <f t="shared" si="1"/>
        <v>200000</v>
      </c>
      <c r="F52" s="1">
        <v>312</v>
      </c>
      <c r="G52" s="3">
        <v>2.5999999999999999E-3</v>
      </c>
      <c r="H52" s="3">
        <v>0.95530000000000004</v>
      </c>
      <c r="I52" s="1">
        <v>2.2999999999999998</v>
      </c>
      <c r="J52" s="1">
        <v>3.28</v>
      </c>
      <c r="L52" s="8"/>
      <c r="M52" s="7">
        <v>40</v>
      </c>
      <c r="N52" s="7">
        <f t="shared" ca="1" si="2"/>
        <v>0.84042901412049376</v>
      </c>
      <c r="O52" s="11">
        <f t="shared" ca="1" si="3"/>
        <v>115000</v>
      </c>
      <c r="P52" s="11">
        <f t="shared" ca="1" si="6"/>
        <v>120000</v>
      </c>
      <c r="Q52" s="11">
        <f t="shared" ca="1" si="7"/>
        <v>119430.99286180561</v>
      </c>
    </row>
    <row r="53" spans="2:17" ht="15.75" thickBot="1">
      <c r="B53" s="8">
        <f t="shared" si="0"/>
        <v>0.95779999999999998</v>
      </c>
      <c r="C53" s="4"/>
      <c r="D53" s="1">
        <v>200000</v>
      </c>
      <c r="E53" s="1">
        <f t="shared" si="1"/>
        <v>250000</v>
      </c>
      <c r="F53" s="2">
        <v>2297</v>
      </c>
      <c r="G53" s="3">
        <v>1.9E-2</v>
      </c>
      <c r="H53" s="3">
        <v>0.95779999999999998</v>
      </c>
      <c r="I53" s="1">
        <v>2.06</v>
      </c>
      <c r="J53" s="1">
        <v>3.24</v>
      </c>
      <c r="L53" s="8"/>
      <c r="M53" s="7">
        <v>41</v>
      </c>
      <c r="N53" s="7">
        <f t="shared" ca="1" si="2"/>
        <v>0.11619229246352714</v>
      </c>
      <c r="O53" s="11">
        <f t="shared" ca="1" si="3"/>
        <v>10000</v>
      </c>
      <c r="P53" s="11">
        <f t="shared" ca="1" si="6"/>
        <v>15000</v>
      </c>
      <c r="Q53" s="11">
        <f t="shared" ca="1" si="7"/>
        <v>12829.356768900499</v>
      </c>
    </row>
    <row r="54" spans="2:17" ht="15.75" thickBot="1">
      <c r="B54" s="8">
        <f t="shared" si="0"/>
        <v>0.9768</v>
      </c>
      <c r="C54" s="4"/>
      <c r="D54" s="1">
        <v>250000</v>
      </c>
      <c r="E54" s="2">
        <v>500000</v>
      </c>
      <c r="F54" s="2">
        <v>2808</v>
      </c>
      <c r="G54" s="3">
        <v>2.3199999999999998E-2</v>
      </c>
      <c r="H54" s="3">
        <v>0.9768</v>
      </c>
      <c r="I54" s="1"/>
      <c r="J54" s="1"/>
      <c r="L54" s="8"/>
      <c r="M54" s="7">
        <v>42</v>
      </c>
      <c r="N54" s="7">
        <f t="shared" ca="1" si="2"/>
        <v>0.6026873516673148</v>
      </c>
      <c r="O54" s="11">
        <f t="shared" ca="1" si="3"/>
        <v>60000</v>
      </c>
      <c r="P54" s="11">
        <f t="shared" ca="1" si="6"/>
        <v>65000</v>
      </c>
      <c r="Q54" s="11">
        <f t="shared" ca="1" si="7"/>
        <v>62066.894001481436</v>
      </c>
    </row>
    <row r="55" spans="2:17" ht="15.75" thickBot="1">
      <c r="B55" s="8">
        <v>1</v>
      </c>
      <c r="C55" s="1"/>
      <c r="D55" s="1"/>
      <c r="E55" s="1"/>
      <c r="F55" s="2">
        <v>121084</v>
      </c>
      <c r="G55" s="5"/>
      <c r="H55" s="5"/>
      <c r="I55" s="5"/>
      <c r="J55" s="6"/>
      <c r="L55" s="8"/>
      <c r="M55" s="7">
        <v>43</v>
      </c>
      <c r="N55" s="7">
        <f t="shared" ca="1" si="2"/>
        <v>0.4264753040532433</v>
      </c>
      <c r="O55" s="11">
        <f t="shared" ca="1" si="3"/>
        <v>40000</v>
      </c>
      <c r="P55" s="11">
        <f t="shared" ca="1" si="6"/>
        <v>45000</v>
      </c>
      <c r="Q55" s="11">
        <f t="shared" ca="1" si="7"/>
        <v>40692.141167091882</v>
      </c>
    </row>
    <row r="56" spans="2:17">
      <c r="L56" s="8"/>
      <c r="M56" s="7">
        <v>44</v>
      </c>
      <c r="N56" s="7">
        <f t="shared" ca="1" si="2"/>
        <v>0.70051357632754696</v>
      </c>
      <c r="O56" s="11">
        <f t="shared" ca="1" si="3"/>
        <v>75000</v>
      </c>
      <c r="P56" s="11">
        <f t="shared" ca="1" si="6"/>
        <v>80000</v>
      </c>
      <c r="Q56" s="11">
        <f t="shared" ca="1" si="7"/>
        <v>75519.325845111161</v>
      </c>
    </row>
    <row r="57" spans="2:17">
      <c r="L57" s="8"/>
      <c r="M57" s="7">
        <v>45</v>
      </c>
      <c r="N57" s="7">
        <f t="shared" ca="1" si="2"/>
        <v>0.45940521003516321</v>
      </c>
      <c r="O57" s="11">
        <f t="shared" ca="1" si="3"/>
        <v>45000</v>
      </c>
      <c r="P57" s="11">
        <f t="shared" ca="1" si="6"/>
        <v>50000</v>
      </c>
      <c r="Q57" s="11">
        <f t="shared" ca="1" si="7"/>
        <v>47578.076867776508</v>
      </c>
    </row>
    <row r="58" spans="2:17">
      <c r="L58" s="8"/>
      <c r="M58" s="7">
        <v>46</v>
      </c>
      <c r="N58" s="7">
        <f t="shared" ca="1" si="2"/>
        <v>8.9189283954588028E-2</v>
      </c>
      <c r="O58" s="11">
        <f t="shared" ca="1" si="3"/>
        <v>10000</v>
      </c>
      <c r="P58" s="11">
        <f t="shared" ca="1" si="6"/>
        <v>15000</v>
      </c>
      <c r="Q58" s="11">
        <f t="shared" ca="1" si="7"/>
        <v>11643.792765798891</v>
      </c>
    </row>
    <row r="59" spans="2:17">
      <c r="L59" s="8"/>
      <c r="M59" s="7">
        <v>47</v>
      </c>
      <c r="N59" s="7">
        <f t="shared" ca="1" si="2"/>
        <v>0.18080918108848321</v>
      </c>
      <c r="O59" s="11">
        <f t="shared" ca="1" si="3"/>
        <v>15000</v>
      </c>
      <c r="P59" s="11">
        <f t="shared" ca="1" si="6"/>
        <v>20000</v>
      </c>
      <c r="Q59" s="11">
        <f t="shared" ca="1" si="7"/>
        <v>15686.178836098237</v>
      </c>
    </row>
    <row r="60" spans="2:17">
      <c r="L60" s="8"/>
      <c r="M60" s="7">
        <v>48</v>
      </c>
      <c r="N60" s="7">
        <f t="shared" ca="1" si="2"/>
        <v>0.64383898232875558</v>
      </c>
      <c r="O60" s="11">
        <f t="shared" ca="1" si="3"/>
        <v>65000</v>
      </c>
      <c r="P60" s="11">
        <f t="shared" ca="1" si="6"/>
        <v>70000</v>
      </c>
      <c r="Q60" s="11">
        <f t="shared" ca="1" si="7"/>
        <v>69289.069289649284</v>
      </c>
    </row>
    <row r="61" spans="2:17">
      <c r="L61" s="8"/>
      <c r="M61" s="7">
        <v>49</v>
      </c>
      <c r="N61" s="7">
        <f t="shared" ca="1" si="2"/>
        <v>0.49167830436436166</v>
      </c>
      <c r="O61" s="11">
        <f t="shared" ca="1" si="3"/>
        <v>45000</v>
      </c>
      <c r="P61" s="11">
        <f t="shared" ca="1" si="6"/>
        <v>50000</v>
      </c>
      <c r="Q61" s="11">
        <f t="shared" ca="1" si="7"/>
        <v>49602.368297736357</v>
      </c>
    </row>
    <row r="62" spans="2:17">
      <c r="L62" s="8"/>
      <c r="M62" s="7">
        <v>50</v>
      </c>
      <c r="N62" s="7">
        <f t="shared" ca="1" si="2"/>
        <v>0.13262207624340405</v>
      </c>
      <c r="O62" s="11">
        <f t="shared" ca="1" si="3"/>
        <v>10000</v>
      </c>
      <c r="P62" s="11">
        <f t="shared" ca="1" si="6"/>
        <v>15000</v>
      </c>
      <c r="Q62" s="11">
        <f t="shared" ca="1" si="7"/>
        <v>12233.228415312598</v>
      </c>
    </row>
    <row r="63" spans="2:17">
      <c r="L63" s="8"/>
      <c r="M63" s="7">
        <v>51</v>
      </c>
      <c r="N63" s="7">
        <f t="shared" ca="1" si="2"/>
        <v>0.15692354981432877</v>
      </c>
      <c r="O63" s="11">
        <f t="shared" ca="1" si="3"/>
        <v>15000</v>
      </c>
      <c r="P63" s="11">
        <f t="shared" ca="1" si="6"/>
        <v>20000</v>
      </c>
      <c r="Q63" s="11">
        <f t="shared" ca="1" si="7"/>
        <v>18525.088184192013</v>
      </c>
    </row>
    <row r="64" spans="2:17">
      <c r="L64" s="8"/>
      <c r="M64" s="7">
        <v>52</v>
      </c>
      <c r="N64" s="7">
        <f t="shared" ca="1" si="2"/>
        <v>0.15981362115727482</v>
      </c>
      <c r="O64" s="11">
        <f t="shared" ca="1" si="3"/>
        <v>15000</v>
      </c>
      <c r="P64" s="11">
        <f t="shared" ca="1" si="6"/>
        <v>20000</v>
      </c>
      <c r="Q64" s="11">
        <f t="shared" ca="1" si="7"/>
        <v>16564.600755056672</v>
      </c>
    </row>
    <row r="65" spans="12:17">
      <c r="L65" s="8"/>
      <c r="M65" s="7">
        <v>53</v>
      </c>
      <c r="N65" s="7">
        <f t="shared" ca="1" si="2"/>
        <v>0.21275278169556133</v>
      </c>
      <c r="O65" s="11">
        <f t="shared" ca="1" si="3"/>
        <v>20000</v>
      </c>
      <c r="P65" s="11">
        <f t="shared" ca="1" si="6"/>
        <v>25000</v>
      </c>
      <c r="Q65" s="11">
        <f t="shared" ca="1" si="7"/>
        <v>20900.246564755806</v>
      </c>
    </row>
    <row r="66" spans="12:17">
      <c r="L66" s="8"/>
      <c r="M66" s="7">
        <v>54</v>
      </c>
      <c r="N66" s="7">
        <f t="shared" ca="1" si="2"/>
        <v>0.85982499216910713</v>
      </c>
      <c r="O66" s="11">
        <f t="shared" ca="1" si="3"/>
        <v>120000</v>
      </c>
      <c r="P66" s="11">
        <f t="shared" ca="1" si="6"/>
        <v>125000</v>
      </c>
      <c r="Q66" s="11">
        <f t="shared" ca="1" si="7"/>
        <v>124744.2533613444</v>
      </c>
    </row>
    <row r="67" spans="12:17">
      <c r="L67" s="8"/>
      <c r="M67" s="7">
        <v>55</v>
      </c>
      <c r="N67" s="7">
        <f t="shared" ca="1" si="2"/>
        <v>0.72922376979278636</v>
      </c>
      <c r="O67" s="11">
        <f t="shared" ca="1" si="3"/>
        <v>85000</v>
      </c>
      <c r="P67" s="11">
        <f t="shared" ca="1" si="6"/>
        <v>90000</v>
      </c>
      <c r="Q67" s="11">
        <f t="shared" ca="1" si="7"/>
        <v>89008.861997865402</v>
      </c>
    </row>
    <row r="68" spans="12:17">
      <c r="L68" s="8"/>
      <c r="M68" s="7">
        <v>56</v>
      </c>
      <c r="N68" s="7">
        <f t="shared" ca="1" si="2"/>
        <v>0.63262715428453453</v>
      </c>
      <c r="O68" s="11">
        <f t="shared" ca="1" si="3"/>
        <v>65000</v>
      </c>
      <c r="P68" s="11">
        <f t="shared" ca="1" si="6"/>
        <v>70000</v>
      </c>
      <c r="Q68" s="11">
        <f t="shared" ca="1" si="7"/>
        <v>67074.103152545009</v>
      </c>
    </row>
    <row r="69" spans="12:17">
      <c r="L69" s="8"/>
      <c r="M69" s="7">
        <v>57</v>
      </c>
      <c r="N69" s="7">
        <f t="shared" ca="1" si="2"/>
        <v>0.944747963326801</v>
      </c>
      <c r="O69" s="11">
        <f t="shared" ca="1" si="3"/>
        <v>175000</v>
      </c>
      <c r="P69" s="11">
        <f t="shared" ca="1" si="6"/>
        <v>180000</v>
      </c>
      <c r="Q69" s="11">
        <f t="shared" ca="1" si="7"/>
        <v>179659.29002734099</v>
      </c>
    </row>
    <row r="70" spans="12:17">
      <c r="L70" s="8"/>
      <c r="M70" s="7">
        <v>58</v>
      </c>
      <c r="N70" s="7">
        <f t="shared" ca="1" si="2"/>
        <v>5.6878585629315137E-2</v>
      </c>
      <c r="O70" s="11">
        <f t="shared" ca="1" si="3"/>
        <v>5000</v>
      </c>
      <c r="P70" s="11">
        <f t="shared" ca="1" si="6"/>
        <v>10000</v>
      </c>
      <c r="Q70" s="11">
        <f t="shared" ca="1" si="7"/>
        <v>5901.2186330393943</v>
      </c>
    </row>
    <row r="71" spans="12:17">
      <c r="L71" s="8"/>
      <c r="M71" s="7">
        <v>59</v>
      </c>
      <c r="N71" s="7">
        <f t="shared" ca="1" si="2"/>
        <v>0.86528042736203614</v>
      </c>
      <c r="O71" s="11">
        <f t="shared" ca="1" si="3"/>
        <v>120000</v>
      </c>
      <c r="P71" s="11">
        <f t="shared" ca="1" si="6"/>
        <v>125000</v>
      </c>
      <c r="Q71" s="11">
        <f t="shared" ca="1" si="7"/>
        <v>121826.38488444418</v>
      </c>
    </row>
    <row r="72" spans="12:17">
      <c r="L72" s="8"/>
      <c r="M72" s="7">
        <v>60</v>
      </c>
      <c r="N72" s="7">
        <f t="shared" ca="1" si="2"/>
        <v>0.83888369668402663</v>
      </c>
      <c r="O72" s="11">
        <f t="shared" ca="1" si="3"/>
        <v>110000</v>
      </c>
      <c r="P72" s="11">
        <f t="shared" ca="1" si="6"/>
        <v>115000</v>
      </c>
      <c r="Q72" s="11">
        <f t="shared" ca="1" si="7"/>
        <v>111858.83813607979</v>
      </c>
    </row>
    <row r="73" spans="12:17">
      <c r="L73" s="8"/>
      <c r="M73" s="7">
        <v>61</v>
      </c>
      <c r="N73" s="7">
        <f t="shared" ca="1" si="2"/>
        <v>0.66174308789252678</v>
      </c>
      <c r="O73" s="11">
        <f t="shared" ca="1" si="3"/>
        <v>70000</v>
      </c>
      <c r="P73" s="11">
        <f t="shared" ca="1" si="6"/>
        <v>75000</v>
      </c>
      <c r="Q73" s="11">
        <f t="shared" ca="1" si="7"/>
        <v>74471.336419849365</v>
      </c>
    </row>
    <row r="74" spans="12:17">
      <c r="L74" s="8"/>
      <c r="M74" s="7">
        <v>62</v>
      </c>
      <c r="N74" s="7">
        <f t="shared" ca="1" si="2"/>
        <v>0.4521000868903533</v>
      </c>
      <c r="O74" s="11">
        <f t="shared" ca="1" si="3"/>
        <v>40000</v>
      </c>
      <c r="P74" s="11">
        <f t="shared" ca="1" si="6"/>
        <v>45000</v>
      </c>
      <c r="Q74" s="11">
        <f t="shared" ca="1" si="7"/>
        <v>40676.778239171545</v>
      </c>
    </row>
    <row r="75" spans="12:17">
      <c r="L75" s="8"/>
      <c r="M75" s="7">
        <v>63</v>
      </c>
      <c r="N75" s="7">
        <f t="shared" ca="1" si="2"/>
        <v>0.27423604119705025</v>
      </c>
      <c r="O75" s="11">
        <f t="shared" ca="1" si="3"/>
        <v>25000</v>
      </c>
      <c r="P75" s="11">
        <f t="shared" ca="1" si="6"/>
        <v>30000</v>
      </c>
      <c r="Q75" s="11">
        <f t="shared" ca="1" si="7"/>
        <v>29522.923540865719</v>
      </c>
    </row>
    <row r="76" spans="12:17">
      <c r="L76" s="8"/>
      <c r="M76" s="7">
        <v>64</v>
      </c>
      <c r="N76" s="7">
        <f t="shared" ca="1" si="2"/>
        <v>0.8513033558414661</v>
      </c>
      <c r="O76" s="11">
        <f t="shared" ca="1" si="3"/>
        <v>115000</v>
      </c>
      <c r="P76" s="11">
        <f t="shared" ca="1" si="6"/>
        <v>120000</v>
      </c>
      <c r="Q76" s="11">
        <f t="shared" ca="1" si="7"/>
        <v>118508.48244458261</v>
      </c>
    </row>
    <row r="77" spans="12:17">
      <c r="L77" s="8"/>
      <c r="M77" s="7">
        <v>65</v>
      </c>
      <c r="N77" s="7">
        <f t="shared" ca="1" si="2"/>
        <v>0.82671283235072424</v>
      </c>
      <c r="O77" s="11">
        <f t="shared" ca="1" si="3"/>
        <v>110000</v>
      </c>
      <c r="P77" s="11">
        <f t="shared" ca="1" si="6"/>
        <v>115000</v>
      </c>
      <c r="Q77" s="11">
        <f t="shared" ca="1" si="7"/>
        <v>110074.95926330285</v>
      </c>
    </row>
    <row r="78" spans="12:17">
      <c r="L78" s="8"/>
      <c r="M78" s="7">
        <v>66</v>
      </c>
      <c r="N78" s="7">
        <f t="shared" ref="N78:N141" ca="1" si="8">RAND()</f>
        <v>0.60418303084539182</v>
      </c>
      <c r="O78" s="11">
        <f t="shared" ref="O78:O141" ca="1" si="9">VLOOKUP(N78,$B$13:$E$55,3,TRUE)</f>
        <v>60000</v>
      </c>
      <c r="P78" s="11">
        <f t="shared" ca="1" si="6"/>
        <v>65000</v>
      </c>
      <c r="Q78" s="11">
        <f t="shared" ca="1" si="7"/>
        <v>63703.7387888757</v>
      </c>
    </row>
    <row r="79" spans="12:17">
      <c r="L79" s="8"/>
      <c r="M79" s="7">
        <v>67</v>
      </c>
      <c r="N79" s="7">
        <f t="shared" ca="1" si="8"/>
        <v>0.51455525923056</v>
      </c>
      <c r="O79" s="11">
        <f t="shared" ca="1" si="9"/>
        <v>50000</v>
      </c>
      <c r="P79" s="11">
        <f t="shared" ca="1" si="6"/>
        <v>55000</v>
      </c>
      <c r="Q79" s="11">
        <f t="shared" ca="1" si="7"/>
        <v>53665.042561598209</v>
      </c>
    </row>
    <row r="80" spans="12:17">
      <c r="L80" s="8"/>
      <c r="M80" s="7">
        <v>68</v>
      </c>
      <c r="N80" s="7">
        <f t="shared" ca="1" si="8"/>
        <v>0.76182471693473175</v>
      </c>
      <c r="O80" s="11">
        <f t="shared" ca="1" si="9"/>
        <v>90000</v>
      </c>
      <c r="P80" s="11">
        <f t="shared" ca="1" si="6"/>
        <v>95000</v>
      </c>
      <c r="Q80" s="11">
        <f t="shared" ca="1" si="7"/>
        <v>91985.369305260203</v>
      </c>
    </row>
    <row r="81" spans="12:17">
      <c r="L81" s="8"/>
      <c r="M81" s="7">
        <v>69</v>
      </c>
      <c r="N81" s="7">
        <f t="shared" ca="1" si="8"/>
        <v>0.20297703791639232</v>
      </c>
      <c r="O81" s="11">
        <f t="shared" ca="1" si="9"/>
        <v>20000</v>
      </c>
      <c r="P81" s="11">
        <f t="shared" ca="1" si="6"/>
        <v>25000</v>
      </c>
      <c r="Q81" s="11">
        <f t="shared" ca="1" si="7"/>
        <v>20882.883323344679</v>
      </c>
    </row>
    <row r="82" spans="12:17">
      <c r="L82" s="8"/>
      <c r="M82" s="7">
        <v>70</v>
      </c>
      <c r="N82" s="7">
        <f t="shared" ca="1" si="8"/>
        <v>0.37269321108253572</v>
      </c>
      <c r="O82" s="11">
        <f t="shared" ca="1" si="9"/>
        <v>35000</v>
      </c>
      <c r="P82" s="11">
        <f t="shared" ca="1" si="6"/>
        <v>40000</v>
      </c>
      <c r="Q82" s="11">
        <f t="shared" ca="1" si="7"/>
        <v>35289.248891634132</v>
      </c>
    </row>
    <row r="83" spans="12:17">
      <c r="L83" s="8"/>
      <c r="M83" s="7">
        <v>71</v>
      </c>
      <c r="N83" s="7">
        <f t="shared" ca="1" si="8"/>
        <v>0.74176397678220174</v>
      </c>
      <c r="O83" s="11">
        <f t="shared" ca="1" si="9"/>
        <v>85000</v>
      </c>
      <c r="P83" s="11">
        <f t="shared" ca="1" si="6"/>
        <v>90000</v>
      </c>
      <c r="Q83" s="11">
        <f t="shared" ca="1" si="7"/>
        <v>85983.45411448137</v>
      </c>
    </row>
    <row r="84" spans="12:17">
      <c r="L84" s="8"/>
      <c r="M84" s="7">
        <v>72</v>
      </c>
      <c r="N84" s="7">
        <f t="shared" ca="1" si="8"/>
        <v>0.62286578462240128</v>
      </c>
      <c r="O84" s="11">
        <f t="shared" ca="1" si="9"/>
        <v>65000</v>
      </c>
      <c r="P84" s="11">
        <f t="shared" ca="1" si="6"/>
        <v>70000</v>
      </c>
      <c r="Q84" s="11">
        <f t="shared" ca="1" si="7"/>
        <v>67292.987554949301</v>
      </c>
    </row>
    <row r="85" spans="12:17">
      <c r="L85" s="8"/>
      <c r="M85" s="7">
        <v>73</v>
      </c>
      <c r="N85" s="7">
        <f t="shared" ca="1" si="8"/>
        <v>0.44910774242937901</v>
      </c>
      <c r="O85" s="11">
        <f t="shared" ca="1" si="9"/>
        <v>40000</v>
      </c>
      <c r="P85" s="11">
        <f t="shared" ca="1" si="6"/>
        <v>45000</v>
      </c>
      <c r="Q85" s="11">
        <f t="shared" ca="1" si="7"/>
        <v>43872.979498127293</v>
      </c>
    </row>
    <row r="86" spans="12:17">
      <c r="L86" s="8"/>
      <c r="M86" s="7">
        <v>74</v>
      </c>
      <c r="N86" s="7">
        <f t="shared" ca="1" si="8"/>
        <v>0.75016842501134817</v>
      </c>
      <c r="O86" s="11">
        <f t="shared" ca="1" si="9"/>
        <v>90000</v>
      </c>
      <c r="P86" s="11">
        <f t="shared" ca="1" si="6"/>
        <v>95000</v>
      </c>
      <c r="Q86" s="11">
        <f t="shared" ca="1" si="7"/>
        <v>92407.903943349374</v>
      </c>
    </row>
    <row r="87" spans="12:17">
      <c r="L87" s="8"/>
      <c r="M87" s="7">
        <v>75</v>
      </c>
      <c r="N87" s="7">
        <f t="shared" ca="1" si="8"/>
        <v>0.23790902701537653</v>
      </c>
      <c r="O87" s="11">
        <f t="shared" ca="1" si="9"/>
        <v>20000</v>
      </c>
      <c r="P87" s="11">
        <f t="shared" ca="1" si="6"/>
        <v>25000</v>
      </c>
      <c r="Q87" s="11">
        <f t="shared" ca="1" si="7"/>
        <v>20832.250073298157</v>
      </c>
    </row>
    <row r="88" spans="12:17">
      <c r="L88" s="8"/>
      <c r="M88" s="7">
        <v>76</v>
      </c>
      <c r="N88" s="7">
        <f t="shared" ca="1" si="8"/>
        <v>0.75753222139246679</v>
      </c>
      <c r="O88" s="11">
        <f t="shared" ca="1" si="9"/>
        <v>90000</v>
      </c>
      <c r="P88" s="11">
        <f t="shared" ca="1" si="6"/>
        <v>95000</v>
      </c>
      <c r="Q88" s="11">
        <f t="shared" ca="1" si="7"/>
        <v>93134.61133477831</v>
      </c>
    </row>
    <row r="89" spans="12:17">
      <c r="L89" s="8"/>
      <c r="M89" s="7">
        <v>77</v>
      </c>
      <c r="N89" s="7">
        <f t="shared" ca="1" si="8"/>
        <v>0.89661213231682046</v>
      </c>
      <c r="O89" s="11">
        <f t="shared" ca="1" si="9"/>
        <v>140000</v>
      </c>
      <c r="P89" s="11">
        <f t="shared" ca="1" si="6"/>
        <v>145000</v>
      </c>
      <c r="Q89" s="11">
        <f t="shared" ca="1" si="7"/>
        <v>142217.76438327495</v>
      </c>
    </row>
    <row r="90" spans="12:17">
      <c r="L90" s="8"/>
      <c r="M90" s="7">
        <v>78</v>
      </c>
      <c r="N90" s="7">
        <f t="shared" ca="1" si="8"/>
        <v>0.68341465296549264</v>
      </c>
      <c r="O90" s="11">
        <f t="shared" ca="1" si="9"/>
        <v>75000</v>
      </c>
      <c r="P90" s="11">
        <f t="shared" ca="1" si="6"/>
        <v>80000</v>
      </c>
      <c r="Q90" s="11">
        <f t="shared" ca="1" si="7"/>
        <v>77836.195918312689</v>
      </c>
    </row>
    <row r="91" spans="12:17">
      <c r="L91" s="8"/>
      <c r="M91" s="7">
        <v>79</v>
      </c>
      <c r="N91" s="7">
        <f t="shared" ca="1" si="8"/>
        <v>0.48608782191569466</v>
      </c>
      <c r="O91" s="11">
        <f t="shared" ca="1" si="9"/>
        <v>45000</v>
      </c>
      <c r="P91" s="11">
        <f t="shared" ca="1" si="6"/>
        <v>50000</v>
      </c>
      <c r="Q91" s="11">
        <f t="shared" ca="1" si="7"/>
        <v>49841.709159274425</v>
      </c>
    </row>
    <row r="92" spans="12:17">
      <c r="L92" s="8"/>
      <c r="M92" s="7">
        <v>80</v>
      </c>
      <c r="N92" s="7">
        <f t="shared" ca="1" si="8"/>
        <v>0.78191431835890313</v>
      </c>
      <c r="O92" s="11">
        <f t="shared" ca="1" si="9"/>
        <v>95000</v>
      </c>
      <c r="P92" s="11">
        <f t="shared" ca="1" si="6"/>
        <v>100000</v>
      </c>
      <c r="Q92" s="11">
        <f t="shared" ca="1" si="7"/>
        <v>96451.385492464833</v>
      </c>
    </row>
    <row r="93" spans="12:17">
      <c r="L93" s="8"/>
      <c r="M93" s="7">
        <v>81</v>
      </c>
      <c r="N93" s="7">
        <f t="shared" ca="1" si="8"/>
        <v>0.14655871175172397</v>
      </c>
      <c r="O93" s="11">
        <f t="shared" ca="1" si="9"/>
        <v>15000</v>
      </c>
      <c r="P93" s="11">
        <f t="shared" ca="1" si="6"/>
        <v>20000</v>
      </c>
      <c r="Q93" s="11">
        <f t="shared" ca="1" si="7"/>
        <v>18922.762852582811</v>
      </c>
    </row>
    <row r="94" spans="12:17">
      <c r="L94" s="8"/>
      <c r="M94" s="7">
        <v>82</v>
      </c>
      <c r="N94" s="7">
        <f t="shared" ca="1" si="8"/>
        <v>0.12201770160143921</v>
      </c>
      <c r="O94" s="11">
        <f t="shared" ca="1" si="9"/>
        <v>10000</v>
      </c>
      <c r="P94" s="11">
        <f t="shared" ca="1" si="6"/>
        <v>15000</v>
      </c>
      <c r="Q94" s="11">
        <f t="shared" ca="1" si="7"/>
        <v>11408.501202817657</v>
      </c>
    </row>
    <row r="95" spans="12:17">
      <c r="L95" s="8"/>
      <c r="M95" s="7">
        <v>83</v>
      </c>
      <c r="N95" s="7">
        <f t="shared" ca="1" si="8"/>
        <v>0.93905956026370041</v>
      </c>
      <c r="O95" s="11">
        <f t="shared" ca="1" si="9"/>
        <v>170000</v>
      </c>
      <c r="P95" s="11">
        <f t="shared" ca="1" si="6"/>
        <v>175000</v>
      </c>
      <c r="Q95" s="11">
        <f t="shared" ca="1" si="7"/>
        <v>173001.37444759655</v>
      </c>
    </row>
    <row r="96" spans="12:17">
      <c r="L96" s="8"/>
      <c r="M96" s="7">
        <v>84</v>
      </c>
      <c r="N96" s="7">
        <f t="shared" ca="1" si="8"/>
        <v>0.12187815532981772</v>
      </c>
      <c r="O96" s="11">
        <f t="shared" ca="1" si="9"/>
        <v>10000</v>
      </c>
      <c r="P96" s="11">
        <f t="shared" ca="1" si="6"/>
        <v>15000</v>
      </c>
      <c r="Q96" s="11">
        <f t="shared" ca="1" si="7"/>
        <v>12959.14765265676</v>
      </c>
    </row>
    <row r="97" spans="12:17">
      <c r="L97" s="8"/>
      <c r="M97" s="7">
        <v>85</v>
      </c>
      <c r="N97" s="7">
        <f t="shared" ca="1" si="8"/>
        <v>1.9573278662695315E-2</v>
      </c>
      <c r="O97" s="11">
        <f t="shared" ca="1" si="9"/>
        <v>0</v>
      </c>
      <c r="P97" s="11">
        <f t="shared" ca="1" si="6"/>
        <v>5000</v>
      </c>
      <c r="Q97" s="11">
        <f t="shared" ca="1" si="7"/>
        <v>2097.2731598846649</v>
      </c>
    </row>
    <row r="98" spans="12:17">
      <c r="L98" s="8"/>
      <c r="M98" s="7">
        <v>86</v>
      </c>
      <c r="N98" s="7">
        <f t="shared" ca="1" si="8"/>
        <v>0.16670173333627225</v>
      </c>
      <c r="O98" s="11">
        <f t="shared" ca="1" si="9"/>
        <v>15000</v>
      </c>
      <c r="P98" s="11">
        <f t="shared" ca="1" si="6"/>
        <v>20000</v>
      </c>
      <c r="Q98" s="11">
        <f t="shared" ca="1" si="7"/>
        <v>19021.639737515394</v>
      </c>
    </row>
    <row r="99" spans="12:17">
      <c r="L99" s="8"/>
      <c r="M99" s="7">
        <v>87</v>
      </c>
      <c r="N99" s="7">
        <f t="shared" ca="1" si="8"/>
        <v>0.23146807334688835</v>
      </c>
      <c r="O99" s="11">
        <f t="shared" ca="1" si="9"/>
        <v>20000</v>
      </c>
      <c r="P99" s="11">
        <f t="shared" ref="P99:P162" ca="1" si="10">VLOOKUP(N99,$B$13:$E$55,4,TRUE)</f>
        <v>25000</v>
      </c>
      <c r="Q99" s="11">
        <f t="shared" ref="Q99:Q162" ca="1" si="11">RAND()*(P99-O99)+O99</f>
        <v>23599.410896027744</v>
      </c>
    </row>
    <row r="100" spans="12:17">
      <c r="L100" s="8"/>
      <c r="M100" s="7">
        <v>88</v>
      </c>
      <c r="N100" s="7">
        <f t="shared" ca="1" si="8"/>
        <v>0.16572526991998504</v>
      </c>
      <c r="O100" s="11">
        <f t="shared" ca="1" si="9"/>
        <v>15000</v>
      </c>
      <c r="P100" s="11">
        <f t="shared" ca="1" si="10"/>
        <v>20000</v>
      </c>
      <c r="Q100" s="11">
        <f t="shared" ca="1" si="11"/>
        <v>17350.923833909732</v>
      </c>
    </row>
    <row r="101" spans="12:17">
      <c r="L101" s="8"/>
      <c r="M101" s="7">
        <v>89</v>
      </c>
      <c r="N101" s="7">
        <f t="shared" ca="1" si="8"/>
        <v>0.2194655510416329</v>
      </c>
      <c r="O101" s="11">
        <f t="shared" ca="1" si="9"/>
        <v>20000</v>
      </c>
      <c r="P101" s="11">
        <f t="shared" ca="1" si="10"/>
        <v>25000</v>
      </c>
      <c r="Q101" s="11">
        <f t="shared" ca="1" si="11"/>
        <v>20816.286930093196</v>
      </c>
    </row>
    <row r="102" spans="12:17">
      <c r="L102" s="8"/>
      <c r="M102" s="7">
        <v>90</v>
      </c>
      <c r="N102" s="7">
        <f t="shared" ca="1" si="8"/>
        <v>0.46839491216313023</v>
      </c>
      <c r="O102" s="11">
        <f t="shared" ca="1" si="9"/>
        <v>45000</v>
      </c>
      <c r="P102" s="11">
        <f t="shared" ca="1" si="10"/>
        <v>50000</v>
      </c>
      <c r="Q102" s="11">
        <f t="shared" ca="1" si="11"/>
        <v>48464.943774790372</v>
      </c>
    </row>
    <row r="103" spans="12:17">
      <c r="L103" s="8"/>
      <c r="M103" s="7">
        <v>91</v>
      </c>
      <c r="N103" s="7">
        <f t="shared" ca="1" si="8"/>
        <v>0.20550072837901134</v>
      </c>
      <c r="O103" s="11">
        <f t="shared" ca="1" si="9"/>
        <v>20000</v>
      </c>
      <c r="P103" s="11">
        <f t="shared" ca="1" si="10"/>
        <v>25000</v>
      </c>
      <c r="Q103" s="11">
        <f t="shared" ca="1" si="11"/>
        <v>24782.425357187753</v>
      </c>
    </row>
    <row r="104" spans="12:17">
      <c r="L104" s="8"/>
      <c r="M104" s="7">
        <v>92</v>
      </c>
      <c r="N104" s="7">
        <f t="shared" ca="1" si="8"/>
        <v>0.6713367612863963</v>
      </c>
      <c r="O104" s="11">
        <f t="shared" ca="1" si="9"/>
        <v>70000</v>
      </c>
      <c r="P104" s="11">
        <f t="shared" ca="1" si="10"/>
        <v>75000</v>
      </c>
      <c r="Q104" s="11">
        <f t="shared" ca="1" si="11"/>
        <v>70141.685393251726</v>
      </c>
    </row>
    <row r="105" spans="12:17">
      <c r="L105" s="8"/>
      <c r="M105" s="7">
        <v>93</v>
      </c>
      <c r="N105" s="7">
        <f t="shared" ca="1" si="8"/>
        <v>0.3232468772128031</v>
      </c>
      <c r="O105" s="11">
        <f t="shared" ca="1" si="9"/>
        <v>30000</v>
      </c>
      <c r="P105" s="11">
        <f t="shared" ca="1" si="10"/>
        <v>35000</v>
      </c>
      <c r="Q105" s="11">
        <f t="shared" ca="1" si="11"/>
        <v>34298.205005309603</v>
      </c>
    </row>
    <row r="106" spans="12:17">
      <c r="L106" s="8"/>
      <c r="M106" s="7">
        <v>94</v>
      </c>
      <c r="N106" s="7">
        <f t="shared" ca="1" si="8"/>
        <v>0.1843586322756563</v>
      </c>
      <c r="O106" s="11">
        <f t="shared" ca="1" si="9"/>
        <v>15000</v>
      </c>
      <c r="P106" s="11">
        <f t="shared" ca="1" si="10"/>
        <v>20000</v>
      </c>
      <c r="Q106" s="11">
        <f t="shared" ca="1" si="11"/>
        <v>15042.106405692104</v>
      </c>
    </row>
    <row r="107" spans="12:17">
      <c r="L107" s="8"/>
      <c r="M107" s="7">
        <v>95</v>
      </c>
      <c r="N107" s="7">
        <f t="shared" ca="1" si="8"/>
        <v>0.18282334422465385</v>
      </c>
      <c r="O107" s="11">
        <f t="shared" ca="1" si="9"/>
        <v>15000</v>
      </c>
      <c r="P107" s="11">
        <f t="shared" ca="1" si="10"/>
        <v>20000</v>
      </c>
      <c r="Q107" s="11">
        <f t="shared" ca="1" si="11"/>
        <v>15664.077094788216</v>
      </c>
    </row>
    <row r="108" spans="12:17">
      <c r="L108" s="8"/>
      <c r="M108" s="7">
        <v>96</v>
      </c>
      <c r="N108" s="7">
        <f t="shared" ca="1" si="8"/>
        <v>0.76400092930291141</v>
      </c>
      <c r="O108" s="11">
        <f t="shared" ca="1" si="9"/>
        <v>90000</v>
      </c>
      <c r="P108" s="11">
        <f t="shared" ca="1" si="10"/>
        <v>95000</v>
      </c>
      <c r="Q108" s="11">
        <f t="shared" ca="1" si="11"/>
        <v>90131.268938122259</v>
      </c>
    </row>
    <row r="109" spans="12:17">
      <c r="L109" s="8"/>
      <c r="M109" s="7">
        <v>97</v>
      </c>
      <c r="N109" s="7">
        <f t="shared" ca="1" si="8"/>
        <v>7.4757707140687413E-2</v>
      </c>
      <c r="O109" s="11">
        <f t="shared" ca="1" si="9"/>
        <v>5000</v>
      </c>
      <c r="P109" s="11">
        <f t="shared" ca="1" si="10"/>
        <v>10000</v>
      </c>
      <c r="Q109" s="11">
        <f t="shared" ca="1" si="11"/>
        <v>8071.2898952865735</v>
      </c>
    </row>
    <row r="110" spans="12:17">
      <c r="L110" s="8"/>
      <c r="M110" s="7">
        <v>98</v>
      </c>
      <c r="N110" s="7">
        <f t="shared" ca="1" si="8"/>
        <v>0.32822118516414855</v>
      </c>
      <c r="O110" s="11">
        <f t="shared" ca="1" si="9"/>
        <v>30000</v>
      </c>
      <c r="P110" s="11">
        <f t="shared" ca="1" si="10"/>
        <v>35000</v>
      </c>
      <c r="Q110" s="11">
        <f t="shared" ca="1" si="11"/>
        <v>34759.651115190114</v>
      </c>
    </row>
    <row r="111" spans="12:17">
      <c r="L111" s="8"/>
      <c r="M111" s="7">
        <v>99</v>
      </c>
      <c r="N111" s="7">
        <f t="shared" ca="1" si="8"/>
        <v>0.97264697194272232</v>
      </c>
      <c r="O111" s="11">
        <f t="shared" ca="1" si="9"/>
        <v>200000</v>
      </c>
      <c r="P111" s="11">
        <f t="shared" ca="1" si="10"/>
        <v>250000</v>
      </c>
      <c r="Q111" s="11">
        <f t="shared" ca="1" si="11"/>
        <v>209704.95090428987</v>
      </c>
    </row>
    <row r="112" spans="12:17">
      <c r="L112" s="8"/>
      <c r="M112" s="7">
        <v>100</v>
      </c>
      <c r="N112" s="7">
        <f t="shared" ca="1" si="8"/>
        <v>0.66360088222260061</v>
      </c>
      <c r="O112" s="11">
        <f t="shared" ca="1" si="9"/>
        <v>70000</v>
      </c>
      <c r="P112" s="11">
        <f t="shared" ca="1" si="10"/>
        <v>75000</v>
      </c>
      <c r="Q112" s="11">
        <f t="shared" ca="1" si="11"/>
        <v>74908.920019813711</v>
      </c>
    </row>
    <row r="113" spans="12:17">
      <c r="L113" s="8"/>
      <c r="M113" s="7">
        <v>101</v>
      </c>
      <c r="N113" s="7">
        <f t="shared" ca="1" si="8"/>
        <v>0.16578733997860118</v>
      </c>
      <c r="O113" s="11">
        <f t="shared" ca="1" si="9"/>
        <v>15000</v>
      </c>
      <c r="P113" s="11">
        <f t="shared" ca="1" si="10"/>
        <v>20000</v>
      </c>
      <c r="Q113" s="11">
        <f t="shared" ca="1" si="11"/>
        <v>15845.524331137836</v>
      </c>
    </row>
    <row r="114" spans="12:17">
      <c r="L114" s="8"/>
      <c r="M114" s="7">
        <v>102</v>
      </c>
      <c r="N114" s="7">
        <f t="shared" ca="1" si="8"/>
        <v>0.94392811915263886</v>
      </c>
      <c r="O114" s="11">
        <f t="shared" ca="1" si="9"/>
        <v>175000</v>
      </c>
      <c r="P114" s="11">
        <f t="shared" ca="1" si="10"/>
        <v>180000</v>
      </c>
      <c r="Q114" s="11">
        <f t="shared" ca="1" si="11"/>
        <v>176586.75054099003</v>
      </c>
    </row>
    <row r="115" spans="12:17">
      <c r="L115" s="8"/>
      <c r="M115" s="7">
        <v>103</v>
      </c>
      <c r="N115" s="7">
        <f t="shared" ca="1" si="8"/>
        <v>0.83887363565348505</v>
      </c>
      <c r="O115" s="11">
        <f t="shared" ca="1" si="9"/>
        <v>110000</v>
      </c>
      <c r="P115" s="11">
        <f t="shared" ca="1" si="10"/>
        <v>115000</v>
      </c>
      <c r="Q115" s="11">
        <f t="shared" ca="1" si="11"/>
        <v>114990.31596359304</v>
      </c>
    </row>
    <row r="116" spans="12:17">
      <c r="L116" s="8"/>
      <c r="M116" s="7">
        <v>104</v>
      </c>
      <c r="N116" s="7">
        <f t="shared" ca="1" si="8"/>
        <v>0.9863679324204887</v>
      </c>
      <c r="O116" s="11">
        <f t="shared" ca="1" si="9"/>
        <v>250000</v>
      </c>
      <c r="P116" s="11">
        <f t="shared" ca="1" si="10"/>
        <v>500000</v>
      </c>
      <c r="Q116" s="11">
        <f t="shared" ca="1" si="11"/>
        <v>296606.97103501193</v>
      </c>
    </row>
    <row r="117" spans="12:17">
      <c r="L117" s="8"/>
      <c r="M117" s="7">
        <v>105</v>
      </c>
      <c r="N117" s="7">
        <f t="shared" ca="1" si="8"/>
        <v>0.90350445316983352</v>
      </c>
      <c r="O117" s="11">
        <f t="shared" ca="1" si="9"/>
        <v>145000</v>
      </c>
      <c r="P117" s="11">
        <f t="shared" ca="1" si="10"/>
        <v>150000</v>
      </c>
      <c r="Q117" s="11">
        <f t="shared" ca="1" si="11"/>
        <v>147782.87678222952</v>
      </c>
    </row>
    <row r="118" spans="12:17">
      <c r="L118" s="8"/>
      <c r="M118" s="7">
        <v>106</v>
      </c>
      <c r="N118" s="7">
        <f t="shared" ca="1" si="8"/>
        <v>0.94978885677512881</v>
      </c>
      <c r="O118" s="11">
        <f t="shared" ca="1" si="9"/>
        <v>185000</v>
      </c>
      <c r="P118" s="11">
        <f t="shared" ca="1" si="10"/>
        <v>190000</v>
      </c>
      <c r="Q118" s="11">
        <f t="shared" ca="1" si="11"/>
        <v>187974.20979159672</v>
      </c>
    </row>
    <row r="119" spans="12:17">
      <c r="L119" s="8"/>
      <c r="M119" s="7">
        <v>107</v>
      </c>
      <c r="N119" s="7">
        <f t="shared" ca="1" si="8"/>
        <v>0.73316128349784326</v>
      </c>
      <c r="O119" s="11">
        <f t="shared" ca="1" si="9"/>
        <v>85000</v>
      </c>
      <c r="P119" s="11">
        <f t="shared" ca="1" si="10"/>
        <v>90000</v>
      </c>
      <c r="Q119" s="11">
        <f t="shared" ca="1" si="11"/>
        <v>87990.120756070479</v>
      </c>
    </row>
    <row r="120" spans="12:17">
      <c r="L120" s="8"/>
      <c r="M120" s="7">
        <v>108</v>
      </c>
      <c r="N120" s="7">
        <f t="shared" ca="1" si="8"/>
        <v>0.45647083546292544</v>
      </c>
      <c r="O120" s="11">
        <f t="shared" ca="1" si="9"/>
        <v>40000</v>
      </c>
      <c r="P120" s="11">
        <f t="shared" ca="1" si="10"/>
        <v>45000</v>
      </c>
      <c r="Q120" s="11">
        <f t="shared" ca="1" si="11"/>
        <v>44406.371250657729</v>
      </c>
    </row>
    <row r="121" spans="12:17">
      <c r="L121" s="8"/>
      <c r="M121" s="7">
        <v>109</v>
      </c>
      <c r="N121" s="7">
        <f t="shared" ca="1" si="8"/>
        <v>0.75620466722734814</v>
      </c>
      <c r="O121" s="11">
        <f t="shared" ca="1" si="9"/>
        <v>90000</v>
      </c>
      <c r="P121" s="11">
        <f t="shared" ca="1" si="10"/>
        <v>95000</v>
      </c>
      <c r="Q121" s="11">
        <f t="shared" ca="1" si="11"/>
        <v>93890.564656742121</v>
      </c>
    </row>
    <row r="122" spans="12:17">
      <c r="L122" s="8"/>
      <c r="M122" s="7">
        <v>110</v>
      </c>
      <c r="N122" s="7">
        <f t="shared" ca="1" si="8"/>
        <v>0.2174310955408475</v>
      </c>
      <c r="O122" s="11">
        <f t="shared" ca="1" si="9"/>
        <v>20000</v>
      </c>
      <c r="P122" s="11">
        <f t="shared" ca="1" si="10"/>
        <v>25000</v>
      </c>
      <c r="Q122" s="11">
        <f t="shared" ca="1" si="11"/>
        <v>24773.177831517765</v>
      </c>
    </row>
    <row r="123" spans="12:17">
      <c r="L123" s="8"/>
      <c r="M123" s="7">
        <v>111</v>
      </c>
      <c r="N123" s="7">
        <f t="shared" ca="1" si="8"/>
        <v>7.7624045944906239E-3</v>
      </c>
      <c r="O123" s="11">
        <f t="shared" ca="1" si="9"/>
        <v>0</v>
      </c>
      <c r="P123" s="11">
        <f t="shared" ca="1" si="10"/>
        <v>5000</v>
      </c>
      <c r="Q123" s="11">
        <f t="shared" ca="1" si="11"/>
        <v>3965.1258341913399</v>
      </c>
    </row>
    <row r="124" spans="12:17">
      <c r="L124" s="8"/>
      <c r="M124" s="7">
        <v>112</v>
      </c>
      <c r="N124" s="7">
        <f t="shared" ca="1" si="8"/>
        <v>0.22912152837074551</v>
      </c>
      <c r="O124" s="11">
        <f t="shared" ca="1" si="9"/>
        <v>20000</v>
      </c>
      <c r="P124" s="11">
        <f t="shared" ca="1" si="10"/>
        <v>25000</v>
      </c>
      <c r="Q124" s="11">
        <f t="shared" ca="1" si="11"/>
        <v>24333.71568118142</v>
      </c>
    </row>
    <row r="125" spans="12:17">
      <c r="L125" s="8"/>
      <c r="M125" s="7">
        <v>113</v>
      </c>
      <c r="N125" s="7">
        <f t="shared" ca="1" si="8"/>
        <v>6.4104414715072888E-2</v>
      </c>
      <c r="O125" s="11">
        <f t="shared" ca="1" si="9"/>
        <v>5000</v>
      </c>
      <c r="P125" s="11">
        <f t="shared" ca="1" si="10"/>
        <v>10000</v>
      </c>
      <c r="Q125" s="11">
        <f t="shared" ca="1" si="11"/>
        <v>7239.4062159258665</v>
      </c>
    </row>
    <row r="126" spans="12:17">
      <c r="L126" s="8"/>
      <c r="M126" s="7">
        <v>114</v>
      </c>
      <c r="N126" s="7">
        <f t="shared" ca="1" si="8"/>
        <v>0.20321722604165948</v>
      </c>
      <c r="O126" s="11">
        <f t="shared" ca="1" si="9"/>
        <v>20000</v>
      </c>
      <c r="P126" s="11">
        <f t="shared" ca="1" si="10"/>
        <v>25000</v>
      </c>
      <c r="Q126" s="11">
        <f t="shared" ca="1" si="11"/>
        <v>22784.760729341302</v>
      </c>
    </row>
    <row r="127" spans="12:17">
      <c r="L127" s="8"/>
      <c r="M127" s="7">
        <v>115</v>
      </c>
      <c r="N127" s="7">
        <f t="shared" ca="1" si="8"/>
        <v>0.52502680232924148</v>
      </c>
      <c r="O127" s="11">
        <f t="shared" ca="1" si="9"/>
        <v>50000</v>
      </c>
      <c r="P127" s="11">
        <f t="shared" ca="1" si="10"/>
        <v>55000</v>
      </c>
      <c r="Q127" s="11">
        <f t="shared" ca="1" si="11"/>
        <v>54218.524987156743</v>
      </c>
    </row>
    <row r="128" spans="12:17">
      <c r="L128" s="8"/>
      <c r="M128" s="7">
        <v>116</v>
      </c>
      <c r="N128" s="7">
        <f t="shared" ca="1" si="8"/>
        <v>0.32248035084506765</v>
      </c>
      <c r="O128" s="11">
        <f t="shared" ca="1" si="9"/>
        <v>30000</v>
      </c>
      <c r="P128" s="11">
        <f t="shared" ca="1" si="10"/>
        <v>35000</v>
      </c>
      <c r="Q128" s="11">
        <f t="shared" ca="1" si="11"/>
        <v>30653.542615144001</v>
      </c>
    </row>
    <row r="129" spans="12:17">
      <c r="L129" s="8"/>
      <c r="M129" s="7">
        <v>117</v>
      </c>
      <c r="N129" s="7">
        <f t="shared" ca="1" si="8"/>
        <v>2.7159196494906945E-3</v>
      </c>
      <c r="O129" s="11">
        <f t="shared" ca="1" si="9"/>
        <v>0</v>
      </c>
      <c r="P129" s="11">
        <f t="shared" ca="1" si="10"/>
        <v>5000</v>
      </c>
      <c r="Q129" s="11">
        <f t="shared" ca="1" si="11"/>
        <v>737.03299933109759</v>
      </c>
    </row>
    <row r="130" spans="12:17">
      <c r="L130" s="8"/>
      <c r="M130" s="7">
        <v>118</v>
      </c>
      <c r="N130" s="7">
        <f t="shared" ca="1" si="8"/>
        <v>2.2773537164040847E-2</v>
      </c>
      <c r="O130" s="11">
        <f t="shared" ca="1" si="9"/>
        <v>0</v>
      </c>
      <c r="P130" s="11">
        <f t="shared" ca="1" si="10"/>
        <v>5000</v>
      </c>
      <c r="Q130" s="11">
        <f t="shared" ca="1" si="11"/>
        <v>2714.8914580200926</v>
      </c>
    </row>
    <row r="131" spans="12:17">
      <c r="L131" s="8"/>
      <c r="M131" s="7">
        <v>119</v>
      </c>
      <c r="N131" s="7">
        <f t="shared" ca="1" si="8"/>
        <v>0.84588879861135258</v>
      </c>
      <c r="O131" s="11">
        <f t="shared" ca="1" si="9"/>
        <v>115000</v>
      </c>
      <c r="P131" s="11">
        <f t="shared" ca="1" si="10"/>
        <v>120000</v>
      </c>
      <c r="Q131" s="11">
        <f t="shared" ca="1" si="11"/>
        <v>117198.38502614314</v>
      </c>
    </row>
    <row r="132" spans="12:17">
      <c r="L132" s="8"/>
      <c r="M132" s="7">
        <v>120</v>
      </c>
      <c r="N132" s="7">
        <f t="shared" ca="1" si="8"/>
        <v>0.49943001963937972</v>
      </c>
      <c r="O132" s="11">
        <f t="shared" ca="1" si="9"/>
        <v>50000</v>
      </c>
      <c r="P132" s="11">
        <f t="shared" ca="1" si="10"/>
        <v>55000</v>
      </c>
      <c r="Q132" s="11">
        <f t="shared" ca="1" si="11"/>
        <v>51631.40529443643</v>
      </c>
    </row>
    <row r="133" spans="12:17">
      <c r="L133" s="8"/>
      <c r="M133" s="7">
        <v>121</v>
      </c>
      <c r="N133" s="7">
        <f t="shared" ca="1" si="8"/>
        <v>0.20950689255900767</v>
      </c>
      <c r="O133" s="11">
        <f t="shared" ca="1" si="9"/>
        <v>20000</v>
      </c>
      <c r="P133" s="11">
        <f t="shared" ca="1" si="10"/>
        <v>25000</v>
      </c>
      <c r="Q133" s="11">
        <f t="shared" ca="1" si="11"/>
        <v>23429.849473493399</v>
      </c>
    </row>
    <row r="134" spans="12:17">
      <c r="L134" s="8"/>
      <c r="M134" s="7">
        <v>122</v>
      </c>
      <c r="N134" s="7">
        <f t="shared" ca="1" si="8"/>
        <v>0.39479360272389097</v>
      </c>
      <c r="O134" s="11">
        <f t="shared" ca="1" si="9"/>
        <v>35000</v>
      </c>
      <c r="P134" s="11">
        <f t="shared" ca="1" si="10"/>
        <v>40000</v>
      </c>
      <c r="Q134" s="11">
        <f t="shared" ca="1" si="11"/>
        <v>35001.245304107368</v>
      </c>
    </row>
    <row r="135" spans="12:17">
      <c r="L135" s="8"/>
      <c r="M135" s="7">
        <v>123</v>
      </c>
      <c r="N135" s="7">
        <f t="shared" ca="1" si="8"/>
        <v>7.6081952485721138E-2</v>
      </c>
      <c r="O135" s="11">
        <f t="shared" ca="1" si="9"/>
        <v>5000</v>
      </c>
      <c r="P135" s="11">
        <f t="shared" ca="1" si="10"/>
        <v>10000</v>
      </c>
      <c r="Q135" s="11">
        <f t="shared" ca="1" si="11"/>
        <v>9453.4289428183038</v>
      </c>
    </row>
    <row r="136" spans="12:17">
      <c r="L136" s="8"/>
      <c r="M136" s="7">
        <v>124</v>
      </c>
      <c r="N136" s="7">
        <f t="shared" ca="1" si="8"/>
        <v>0.33980481746634328</v>
      </c>
      <c r="O136" s="11">
        <f t="shared" ca="1" si="9"/>
        <v>30000</v>
      </c>
      <c r="P136" s="11">
        <f t="shared" ca="1" si="10"/>
        <v>35000</v>
      </c>
      <c r="Q136" s="11">
        <f t="shared" ca="1" si="11"/>
        <v>33916.170765627568</v>
      </c>
    </row>
    <row r="137" spans="12:17">
      <c r="L137" s="8"/>
      <c r="M137" s="7">
        <v>125</v>
      </c>
      <c r="N137" s="7">
        <f t="shared" ca="1" si="8"/>
        <v>0.28922360736167496</v>
      </c>
      <c r="O137" s="11">
        <f t="shared" ca="1" si="9"/>
        <v>25000</v>
      </c>
      <c r="P137" s="11">
        <f t="shared" ca="1" si="10"/>
        <v>30000</v>
      </c>
      <c r="Q137" s="11">
        <f t="shared" ca="1" si="11"/>
        <v>27168.78170760176</v>
      </c>
    </row>
    <row r="138" spans="12:17">
      <c r="L138" s="8"/>
      <c r="M138" s="7">
        <v>126</v>
      </c>
      <c r="N138" s="7">
        <f t="shared" ca="1" si="8"/>
        <v>0.43878563832526163</v>
      </c>
      <c r="O138" s="11">
        <f t="shared" ca="1" si="9"/>
        <v>40000</v>
      </c>
      <c r="P138" s="11">
        <f t="shared" ca="1" si="10"/>
        <v>45000</v>
      </c>
      <c r="Q138" s="11">
        <f t="shared" ca="1" si="11"/>
        <v>43696.697906040819</v>
      </c>
    </row>
    <row r="139" spans="12:17">
      <c r="L139" s="8"/>
      <c r="M139" s="7">
        <v>127</v>
      </c>
      <c r="N139" s="7">
        <f t="shared" ca="1" si="8"/>
        <v>0.80660724269183404</v>
      </c>
      <c r="O139" s="11">
        <f t="shared" ca="1" si="9"/>
        <v>100000</v>
      </c>
      <c r="P139" s="11">
        <f t="shared" ca="1" si="10"/>
        <v>105000</v>
      </c>
      <c r="Q139" s="11">
        <f t="shared" ca="1" si="11"/>
        <v>100501.19669926012</v>
      </c>
    </row>
    <row r="140" spans="12:17">
      <c r="L140" s="8"/>
      <c r="M140" s="7">
        <v>128</v>
      </c>
      <c r="N140" s="7">
        <f t="shared" ca="1" si="8"/>
        <v>0.78714021231279441</v>
      </c>
      <c r="O140" s="11">
        <f t="shared" ca="1" si="9"/>
        <v>95000</v>
      </c>
      <c r="P140" s="11">
        <f t="shared" ca="1" si="10"/>
        <v>100000</v>
      </c>
      <c r="Q140" s="11">
        <f t="shared" ca="1" si="11"/>
        <v>98533.643740893676</v>
      </c>
    </row>
    <row r="141" spans="12:17">
      <c r="L141" s="8"/>
      <c r="M141" s="7">
        <v>129</v>
      </c>
      <c r="N141" s="7">
        <f t="shared" ca="1" si="8"/>
        <v>0.29566905652200881</v>
      </c>
      <c r="O141" s="11">
        <f t="shared" ca="1" si="9"/>
        <v>25000</v>
      </c>
      <c r="P141" s="11">
        <f t="shared" ca="1" si="10"/>
        <v>30000</v>
      </c>
      <c r="Q141" s="11">
        <f t="shared" ca="1" si="11"/>
        <v>26970.585285687681</v>
      </c>
    </row>
    <row r="142" spans="12:17">
      <c r="L142" s="8"/>
      <c r="M142" s="7">
        <v>130</v>
      </c>
      <c r="N142" s="7">
        <f t="shared" ref="N142:N205" ca="1" si="12">RAND()</f>
        <v>8.1246595176808212E-3</v>
      </c>
      <c r="O142" s="11">
        <f t="shared" ref="O142:O205" ca="1" si="13">VLOOKUP(N142,$B$13:$E$55,3,TRUE)</f>
        <v>0</v>
      </c>
      <c r="P142" s="11">
        <f t="shared" ca="1" si="10"/>
        <v>5000</v>
      </c>
      <c r="Q142" s="11">
        <f t="shared" ca="1" si="11"/>
        <v>26.936631853073933</v>
      </c>
    </row>
    <row r="143" spans="12:17">
      <c r="L143" s="8"/>
      <c r="M143" s="7">
        <v>131</v>
      </c>
      <c r="N143" s="7">
        <f t="shared" ca="1" si="12"/>
        <v>0.53212678354424714</v>
      </c>
      <c r="O143" s="11">
        <f t="shared" ca="1" si="13"/>
        <v>50000</v>
      </c>
      <c r="P143" s="11">
        <f t="shared" ca="1" si="10"/>
        <v>55000</v>
      </c>
      <c r="Q143" s="11">
        <f t="shared" ca="1" si="11"/>
        <v>54037.010348897566</v>
      </c>
    </row>
    <row r="144" spans="12:17">
      <c r="L144" s="8"/>
      <c r="M144" s="7">
        <v>132</v>
      </c>
      <c r="N144" s="7">
        <f t="shared" ca="1" si="12"/>
        <v>0.49341971423139142</v>
      </c>
      <c r="O144" s="11">
        <f t="shared" ca="1" si="13"/>
        <v>45000</v>
      </c>
      <c r="P144" s="11">
        <f t="shared" ca="1" si="10"/>
        <v>50000</v>
      </c>
      <c r="Q144" s="11">
        <f t="shared" ca="1" si="11"/>
        <v>47550.10055409027</v>
      </c>
    </row>
    <row r="145" spans="12:17">
      <c r="L145" s="8"/>
      <c r="M145" s="7">
        <v>133</v>
      </c>
      <c r="N145" s="7">
        <f t="shared" ca="1" si="12"/>
        <v>0.62017448168639722</v>
      </c>
      <c r="O145" s="11">
        <f t="shared" ca="1" si="13"/>
        <v>65000</v>
      </c>
      <c r="P145" s="11">
        <f t="shared" ca="1" si="10"/>
        <v>70000</v>
      </c>
      <c r="Q145" s="11">
        <f t="shared" ca="1" si="11"/>
        <v>66134.663851956124</v>
      </c>
    </row>
    <row r="146" spans="12:17">
      <c r="L146" s="8"/>
      <c r="M146" s="7">
        <v>134</v>
      </c>
      <c r="N146" s="7">
        <f t="shared" ca="1" si="12"/>
        <v>0.98978326089011293</v>
      </c>
      <c r="O146" s="11">
        <f t="shared" ca="1" si="13"/>
        <v>250000</v>
      </c>
      <c r="P146" s="11">
        <f t="shared" ca="1" si="10"/>
        <v>500000</v>
      </c>
      <c r="Q146" s="11">
        <f t="shared" ca="1" si="11"/>
        <v>431979.74033125746</v>
      </c>
    </row>
    <row r="147" spans="12:17">
      <c r="L147" s="8"/>
      <c r="M147" s="7">
        <v>135</v>
      </c>
      <c r="N147" s="7">
        <f t="shared" ca="1" si="12"/>
        <v>0.43439890053650965</v>
      </c>
      <c r="O147" s="11">
        <f t="shared" ca="1" si="13"/>
        <v>40000</v>
      </c>
      <c r="P147" s="11">
        <f t="shared" ca="1" si="10"/>
        <v>45000</v>
      </c>
      <c r="Q147" s="11">
        <f t="shared" ca="1" si="11"/>
        <v>43285.564703734148</v>
      </c>
    </row>
    <row r="148" spans="12:17">
      <c r="L148" s="8"/>
      <c r="M148" s="7">
        <v>136</v>
      </c>
      <c r="N148" s="7">
        <f t="shared" ca="1" si="12"/>
        <v>0.50050412901996011</v>
      </c>
      <c r="O148" s="11">
        <f t="shared" ca="1" si="13"/>
        <v>50000</v>
      </c>
      <c r="P148" s="11">
        <f t="shared" ca="1" si="10"/>
        <v>55000</v>
      </c>
      <c r="Q148" s="11">
        <f t="shared" ca="1" si="11"/>
        <v>53454.723229962416</v>
      </c>
    </row>
    <row r="149" spans="12:17">
      <c r="L149" s="8"/>
      <c r="M149" s="7">
        <v>137</v>
      </c>
      <c r="N149" s="7">
        <f t="shared" ca="1" si="12"/>
        <v>8.4441087076505106E-2</v>
      </c>
      <c r="O149" s="11">
        <f t="shared" ca="1" si="13"/>
        <v>10000</v>
      </c>
      <c r="P149" s="11">
        <f t="shared" ca="1" si="10"/>
        <v>15000</v>
      </c>
      <c r="Q149" s="11">
        <f t="shared" ca="1" si="11"/>
        <v>13967.435583852006</v>
      </c>
    </row>
    <row r="150" spans="12:17">
      <c r="L150" s="8"/>
      <c r="M150" s="7">
        <v>138</v>
      </c>
      <c r="N150" s="7">
        <f t="shared" ca="1" si="12"/>
        <v>0.6387297764809492</v>
      </c>
      <c r="O150" s="11">
        <f t="shared" ca="1" si="13"/>
        <v>65000</v>
      </c>
      <c r="P150" s="11">
        <f t="shared" ca="1" si="10"/>
        <v>70000</v>
      </c>
      <c r="Q150" s="11">
        <f t="shared" ca="1" si="11"/>
        <v>66809.45053593893</v>
      </c>
    </row>
    <row r="151" spans="12:17">
      <c r="L151" s="8"/>
      <c r="M151" s="7">
        <v>139</v>
      </c>
      <c r="N151" s="7">
        <f t="shared" ca="1" si="12"/>
        <v>0.32654713586746809</v>
      </c>
      <c r="O151" s="11">
        <f t="shared" ca="1" si="13"/>
        <v>30000</v>
      </c>
      <c r="P151" s="11">
        <f t="shared" ca="1" si="10"/>
        <v>35000</v>
      </c>
      <c r="Q151" s="11">
        <f t="shared" ca="1" si="11"/>
        <v>33536.294475198949</v>
      </c>
    </row>
    <row r="152" spans="12:17">
      <c r="L152" s="8"/>
      <c r="M152" s="7">
        <v>140</v>
      </c>
      <c r="N152" s="7">
        <f t="shared" ca="1" si="12"/>
        <v>0.96747408058319528</v>
      </c>
      <c r="O152" s="11">
        <f t="shared" ca="1" si="13"/>
        <v>200000</v>
      </c>
      <c r="P152" s="11">
        <f t="shared" ca="1" si="10"/>
        <v>250000</v>
      </c>
      <c r="Q152" s="11">
        <f t="shared" ca="1" si="11"/>
        <v>229089.48350824919</v>
      </c>
    </row>
    <row r="153" spans="12:17">
      <c r="L153" s="8"/>
      <c r="M153" s="7">
        <v>141</v>
      </c>
      <c r="N153" s="7">
        <f t="shared" ca="1" si="12"/>
        <v>4.5939439721666586E-2</v>
      </c>
      <c r="O153" s="11">
        <f t="shared" ca="1" si="13"/>
        <v>5000</v>
      </c>
      <c r="P153" s="11">
        <f t="shared" ca="1" si="10"/>
        <v>10000</v>
      </c>
      <c r="Q153" s="11">
        <f t="shared" ca="1" si="11"/>
        <v>7235.373096413301</v>
      </c>
    </row>
    <row r="154" spans="12:17">
      <c r="L154" s="8"/>
      <c r="M154" s="7">
        <v>142</v>
      </c>
      <c r="N154" s="7">
        <f t="shared" ca="1" si="12"/>
        <v>0.90932167457821145</v>
      </c>
      <c r="O154" s="11">
        <f t="shared" ca="1" si="13"/>
        <v>150000</v>
      </c>
      <c r="P154" s="11">
        <f t="shared" ca="1" si="10"/>
        <v>155000</v>
      </c>
      <c r="Q154" s="11">
        <f t="shared" ca="1" si="11"/>
        <v>150947.16108636817</v>
      </c>
    </row>
    <row r="155" spans="12:17">
      <c r="L155" s="8"/>
      <c r="M155" s="7">
        <v>143</v>
      </c>
      <c r="N155" s="7">
        <f t="shared" ca="1" si="12"/>
        <v>0.92577377992771126</v>
      </c>
      <c r="O155" s="11">
        <f t="shared" ca="1" si="13"/>
        <v>160000</v>
      </c>
      <c r="P155" s="11">
        <f t="shared" ca="1" si="10"/>
        <v>165000</v>
      </c>
      <c r="Q155" s="11">
        <f t="shared" ca="1" si="11"/>
        <v>164987.56578973812</v>
      </c>
    </row>
    <row r="156" spans="12:17">
      <c r="L156" s="8"/>
      <c r="M156" s="7">
        <v>144</v>
      </c>
      <c r="N156" s="7">
        <f t="shared" ca="1" si="12"/>
        <v>5.0725946615605255E-2</v>
      </c>
      <c r="O156" s="11">
        <f t="shared" ca="1" si="13"/>
        <v>5000</v>
      </c>
      <c r="P156" s="11">
        <f t="shared" ca="1" si="10"/>
        <v>10000</v>
      </c>
      <c r="Q156" s="11">
        <f t="shared" ca="1" si="11"/>
        <v>5520.1061630367803</v>
      </c>
    </row>
    <row r="157" spans="12:17">
      <c r="L157" s="8"/>
      <c r="M157" s="7">
        <v>145</v>
      </c>
      <c r="N157" s="7">
        <f t="shared" ca="1" si="12"/>
        <v>8.8155995434262335E-2</v>
      </c>
      <c r="O157" s="11">
        <f t="shared" ca="1" si="13"/>
        <v>10000</v>
      </c>
      <c r="P157" s="11">
        <f t="shared" ca="1" si="10"/>
        <v>15000</v>
      </c>
      <c r="Q157" s="11">
        <f t="shared" ca="1" si="11"/>
        <v>11824.818918979565</v>
      </c>
    </row>
    <row r="158" spans="12:17">
      <c r="L158" s="8"/>
      <c r="M158" s="7">
        <v>146</v>
      </c>
      <c r="N158" s="7">
        <f t="shared" ca="1" si="12"/>
        <v>0.99799736750275114</v>
      </c>
      <c r="O158" s="11">
        <f t="shared" ca="1" si="13"/>
        <v>250000</v>
      </c>
      <c r="P158" s="11">
        <f t="shared" ca="1" si="10"/>
        <v>500000</v>
      </c>
      <c r="Q158" s="11">
        <f t="shared" ca="1" si="11"/>
        <v>336252.85038832552</v>
      </c>
    </row>
    <row r="159" spans="12:17">
      <c r="L159" s="8"/>
      <c r="M159" s="7">
        <v>147</v>
      </c>
      <c r="N159" s="7">
        <f t="shared" ca="1" si="12"/>
        <v>0.91182325576238465</v>
      </c>
      <c r="O159" s="11">
        <f t="shared" ca="1" si="13"/>
        <v>150000</v>
      </c>
      <c r="P159" s="11">
        <f t="shared" ca="1" si="10"/>
        <v>155000</v>
      </c>
      <c r="Q159" s="11">
        <f t="shared" ca="1" si="11"/>
        <v>152641.4482637113</v>
      </c>
    </row>
    <row r="160" spans="12:17">
      <c r="L160" s="8"/>
      <c r="M160" s="7">
        <v>148</v>
      </c>
      <c r="N160" s="7">
        <f t="shared" ca="1" si="12"/>
        <v>0.69181788098848451</v>
      </c>
      <c r="O160" s="11">
        <f t="shared" ca="1" si="13"/>
        <v>75000</v>
      </c>
      <c r="P160" s="11">
        <f t="shared" ca="1" si="10"/>
        <v>80000</v>
      </c>
      <c r="Q160" s="11">
        <f t="shared" ca="1" si="11"/>
        <v>75249.952362575874</v>
      </c>
    </row>
    <row r="161" spans="12:17">
      <c r="L161" s="8"/>
      <c r="M161" s="7">
        <v>149</v>
      </c>
      <c r="N161" s="7">
        <f t="shared" ca="1" si="12"/>
        <v>7.8514588594659873E-2</v>
      </c>
      <c r="O161" s="11">
        <f t="shared" ca="1" si="13"/>
        <v>10000</v>
      </c>
      <c r="P161" s="11">
        <f t="shared" ca="1" si="10"/>
        <v>15000</v>
      </c>
      <c r="Q161" s="11">
        <f t="shared" ca="1" si="11"/>
        <v>11143.08303008708</v>
      </c>
    </row>
    <row r="162" spans="12:17">
      <c r="L162" s="8"/>
      <c r="M162" s="7">
        <v>150</v>
      </c>
      <c r="N162" s="7">
        <f t="shared" ca="1" si="12"/>
        <v>0.94305786839359018</v>
      </c>
      <c r="O162" s="11">
        <f t="shared" ca="1" si="13"/>
        <v>175000</v>
      </c>
      <c r="P162" s="11">
        <f t="shared" ca="1" si="10"/>
        <v>180000</v>
      </c>
      <c r="Q162" s="11">
        <f t="shared" ca="1" si="11"/>
        <v>178192.71986646517</v>
      </c>
    </row>
    <row r="163" spans="12:17">
      <c r="L163" s="8"/>
      <c r="M163" s="7">
        <v>151</v>
      </c>
      <c r="N163" s="7">
        <f t="shared" ca="1" si="12"/>
        <v>0.45767822354166954</v>
      </c>
      <c r="O163" s="11">
        <f t="shared" ca="1" si="13"/>
        <v>40000</v>
      </c>
      <c r="P163" s="11">
        <f t="shared" ref="P163:P226" ca="1" si="14">VLOOKUP(N163,$B$13:$E$55,4,TRUE)</f>
        <v>45000</v>
      </c>
      <c r="Q163" s="11">
        <f t="shared" ref="Q163:Q226" ca="1" si="15">RAND()*(P163-O163)+O163</f>
        <v>43171.869451398597</v>
      </c>
    </row>
    <row r="164" spans="12:17">
      <c r="L164" s="8"/>
      <c r="M164" s="7">
        <v>152</v>
      </c>
      <c r="N164" s="7">
        <f t="shared" ca="1" si="12"/>
        <v>0.61813369207721502</v>
      </c>
      <c r="O164" s="11">
        <f t="shared" ca="1" si="13"/>
        <v>65000</v>
      </c>
      <c r="P164" s="11">
        <f t="shared" ca="1" si="14"/>
        <v>70000</v>
      </c>
      <c r="Q164" s="11">
        <f t="shared" ca="1" si="15"/>
        <v>69142.752416669275</v>
      </c>
    </row>
    <row r="165" spans="12:17">
      <c r="L165" s="8"/>
      <c r="M165" s="7">
        <v>153</v>
      </c>
      <c r="N165" s="7">
        <f t="shared" ca="1" si="12"/>
        <v>0.87243113647311543</v>
      </c>
      <c r="O165" s="11">
        <f t="shared" ca="1" si="13"/>
        <v>125000</v>
      </c>
      <c r="P165" s="11">
        <f t="shared" ca="1" si="14"/>
        <v>130000</v>
      </c>
      <c r="Q165" s="11">
        <f t="shared" ca="1" si="15"/>
        <v>125473.79289161164</v>
      </c>
    </row>
    <row r="166" spans="12:17">
      <c r="L166" s="8"/>
      <c r="M166" s="7">
        <v>154</v>
      </c>
      <c r="N166" s="7">
        <f t="shared" ca="1" si="12"/>
        <v>0.81062461438921285</v>
      </c>
      <c r="O166" s="11">
        <f t="shared" ca="1" si="13"/>
        <v>100000</v>
      </c>
      <c r="P166" s="11">
        <f t="shared" ca="1" si="14"/>
        <v>105000</v>
      </c>
      <c r="Q166" s="11">
        <f t="shared" ca="1" si="15"/>
        <v>103059.58039370857</v>
      </c>
    </row>
    <row r="167" spans="12:17">
      <c r="L167" s="8"/>
      <c r="M167" s="7">
        <v>155</v>
      </c>
      <c r="N167" s="7">
        <f t="shared" ca="1" si="12"/>
        <v>0.76614802135873883</v>
      </c>
      <c r="O167" s="11">
        <f t="shared" ca="1" si="13"/>
        <v>90000</v>
      </c>
      <c r="P167" s="11">
        <f t="shared" ca="1" si="14"/>
        <v>95000</v>
      </c>
      <c r="Q167" s="11">
        <f t="shared" ca="1" si="15"/>
        <v>93999.933873953138</v>
      </c>
    </row>
    <row r="168" spans="12:17">
      <c r="L168" s="8"/>
      <c r="M168" s="7">
        <v>156</v>
      </c>
      <c r="N168" s="7">
        <f t="shared" ca="1" si="12"/>
        <v>0.59098147937444745</v>
      </c>
      <c r="O168" s="11">
        <f t="shared" ca="1" si="13"/>
        <v>60000</v>
      </c>
      <c r="P168" s="11">
        <f t="shared" ca="1" si="14"/>
        <v>65000</v>
      </c>
      <c r="Q168" s="11">
        <f t="shared" ca="1" si="15"/>
        <v>62953.923010171275</v>
      </c>
    </row>
    <row r="169" spans="12:17">
      <c r="L169" s="8"/>
      <c r="M169" s="7">
        <v>157</v>
      </c>
      <c r="N169" s="7">
        <f t="shared" ca="1" si="12"/>
        <v>0.10512824488662886</v>
      </c>
      <c r="O169" s="11">
        <f t="shared" ca="1" si="13"/>
        <v>10000</v>
      </c>
      <c r="P169" s="11">
        <f t="shared" ca="1" si="14"/>
        <v>15000</v>
      </c>
      <c r="Q169" s="11">
        <f t="shared" ca="1" si="15"/>
        <v>11934.385712039577</v>
      </c>
    </row>
    <row r="170" spans="12:17">
      <c r="L170" s="8"/>
      <c r="M170" s="7">
        <v>158</v>
      </c>
      <c r="N170" s="7">
        <f t="shared" ca="1" si="12"/>
        <v>0.21654236475545297</v>
      </c>
      <c r="O170" s="11">
        <f t="shared" ca="1" si="13"/>
        <v>20000</v>
      </c>
      <c r="P170" s="11">
        <f t="shared" ca="1" si="14"/>
        <v>25000</v>
      </c>
      <c r="Q170" s="11">
        <f t="shared" ca="1" si="15"/>
        <v>24093.559490261829</v>
      </c>
    </row>
    <row r="171" spans="12:17">
      <c r="L171" s="8"/>
      <c r="M171" s="7">
        <v>159</v>
      </c>
      <c r="N171" s="7">
        <f t="shared" ca="1" si="12"/>
        <v>0.91173037455781869</v>
      </c>
      <c r="O171" s="11">
        <f t="shared" ca="1" si="13"/>
        <v>150000</v>
      </c>
      <c r="P171" s="11">
        <f t="shared" ca="1" si="14"/>
        <v>155000</v>
      </c>
      <c r="Q171" s="11">
        <f t="shared" ca="1" si="15"/>
        <v>153202.92508489697</v>
      </c>
    </row>
    <row r="172" spans="12:17">
      <c r="L172" s="8"/>
      <c r="M172" s="7">
        <v>160</v>
      </c>
      <c r="N172" s="7">
        <f t="shared" ca="1" si="12"/>
        <v>0.91002392286944556</v>
      </c>
      <c r="O172" s="11">
        <f t="shared" ca="1" si="13"/>
        <v>150000</v>
      </c>
      <c r="P172" s="11">
        <f t="shared" ca="1" si="14"/>
        <v>155000</v>
      </c>
      <c r="Q172" s="11">
        <f t="shared" ca="1" si="15"/>
        <v>152492.09476981079</v>
      </c>
    </row>
    <row r="173" spans="12:17">
      <c r="L173" s="8"/>
      <c r="M173" s="7">
        <v>161</v>
      </c>
      <c r="N173" s="7">
        <f t="shared" ca="1" si="12"/>
        <v>5.171352055105094E-2</v>
      </c>
      <c r="O173" s="11">
        <f t="shared" ca="1" si="13"/>
        <v>5000</v>
      </c>
      <c r="P173" s="11">
        <f t="shared" ca="1" si="14"/>
        <v>10000</v>
      </c>
      <c r="Q173" s="11">
        <f t="shared" ca="1" si="15"/>
        <v>5809.1951672746463</v>
      </c>
    </row>
    <row r="174" spans="12:17">
      <c r="L174" s="8"/>
      <c r="M174" s="7">
        <v>162</v>
      </c>
      <c r="N174" s="7">
        <f t="shared" ca="1" si="12"/>
        <v>0.77567731389736672</v>
      </c>
      <c r="O174" s="11">
        <f t="shared" ca="1" si="13"/>
        <v>95000</v>
      </c>
      <c r="P174" s="11">
        <f t="shared" ca="1" si="14"/>
        <v>100000</v>
      </c>
      <c r="Q174" s="11">
        <f t="shared" ca="1" si="15"/>
        <v>98850.358452404296</v>
      </c>
    </row>
    <row r="175" spans="12:17">
      <c r="L175" s="8"/>
      <c r="M175" s="7">
        <v>163</v>
      </c>
      <c r="N175" s="7">
        <f t="shared" ca="1" si="12"/>
        <v>0.97523455377300106</v>
      </c>
      <c r="O175" s="11">
        <f t="shared" ca="1" si="13"/>
        <v>200000</v>
      </c>
      <c r="P175" s="11">
        <f t="shared" ca="1" si="14"/>
        <v>250000</v>
      </c>
      <c r="Q175" s="11">
        <f t="shared" ca="1" si="15"/>
        <v>231256.50133549477</v>
      </c>
    </row>
    <row r="176" spans="12:17">
      <c r="L176" s="8"/>
      <c r="M176" s="7">
        <v>164</v>
      </c>
      <c r="N176" s="7">
        <f t="shared" ca="1" si="12"/>
        <v>0.52695487798240315</v>
      </c>
      <c r="O176" s="11">
        <f t="shared" ca="1" si="13"/>
        <v>50000</v>
      </c>
      <c r="P176" s="11">
        <f t="shared" ca="1" si="14"/>
        <v>55000</v>
      </c>
      <c r="Q176" s="11">
        <f t="shared" ca="1" si="15"/>
        <v>51479.894140519689</v>
      </c>
    </row>
    <row r="177" spans="12:17">
      <c r="L177" s="8"/>
      <c r="M177" s="7">
        <v>165</v>
      </c>
      <c r="N177" s="7">
        <f t="shared" ca="1" si="12"/>
        <v>2.2278412689127336E-2</v>
      </c>
      <c r="O177" s="11">
        <f t="shared" ca="1" si="13"/>
        <v>0</v>
      </c>
      <c r="P177" s="11">
        <f t="shared" ca="1" si="14"/>
        <v>5000</v>
      </c>
      <c r="Q177" s="11">
        <f t="shared" ca="1" si="15"/>
        <v>1010.0858383876759</v>
      </c>
    </row>
    <row r="178" spans="12:17">
      <c r="L178" s="8"/>
      <c r="M178" s="7">
        <v>166</v>
      </c>
      <c r="N178" s="7">
        <f t="shared" ca="1" si="12"/>
        <v>0.18498198837559887</v>
      </c>
      <c r="O178" s="11">
        <f t="shared" ca="1" si="13"/>
        <v>15000</v>
      </c>
      <c r="P178" s="11">
        <f t="shared" ca="1" si="14"/>
        <v>20000</v>
      </c>
      <c r="Q178" s="11">
        <f t="shared" ca="1" si="15"/>
        <v>16296.020231820698</v>
      </c>
    </row>
    <row r="179" spans="12:17">
      <c r="L179" s="8"/>
      <c r="M179" s="7">
        <v>167</v>
      </c>
      <c r="N179" s="7">
        <f t="shared" ca="1" si="12"/>
        <v>0.19516689188948533</v>
      </c>
      <c r="O179" s="11">
        <f t="shared" ca="1" si="13"/>
        <v>20000</v>
      </c>
      <c r="P179" s="11">
        <f t="shared" ca="1" si="14"/>
        <v>25000</v>
      </c>
      <c r="Q179" s="11">
        <f t="shared" ca="1" si="15"/>
        <v>20277.392885337351</v>
      </c>
    </row>
    <row r="180" spans="12:17">
      <c r="L180" s="8"/>
      <c r="M180" s="7">
        <v>168</v>
      </c>
      <c r="N180" s="7">
        <f t="shared" ca="1" si="12"/>
        <v>2.2925159490489122E-2</v>
      </c>
      <c r="O180" s="11">
        <f t="shared" ca="1" si="13"/>
        <v>0</v>
      </c>
      <c r="P180" s="11">
        <f t="shared" ca="1" si="14"/>
        <v>5000</v>
      </c>
      <c r="Q180" s="11">
        <f t="shared" ca="1" si="15"/>
        <v>982.90418048528011</v>
      </c>
    </row>
    <row r="181" spans="12:17">
      <c r="L181" s="8"/>
      <c r="M181" s="7">
        <v>169</v>
      </c>
      <c r="N181" s="7">
        <f t="shared" ca="1" si="12"/>
        <v>0.12938468665449432</v>
      </c>
      <c r="O181" s="11">
        <f t="shared" ca="1" si="13"/>
        <v>10000</v>
      </c>
      <c r="P181" s="11">
        <f t="shared" ca="1" si="14"/>
        <v>15000</v>
      </c>
      <c r="Q181" s="11">
        <f t="shared" ca="1" si="15"/>
        <v>10027.401968164029</v>
      </c>
    </row>
    <row r="182" spans="12:17">
      <c r="L182" s="8"/>
      <c r="M182" s="7">
        <v>170</v>
      </c>
      <c r="N182" s="7">
        <f t="shared" ca="1" si="12"/>
        <v>0.26842929525007364</v>
      </c>
      <c r="O182" s="11">
        <f t="shared" ca="1" si="13"/>
        <v>25000</v>
      </c>
      <c r="P182" s="11">
        <f t="shared" ca="1" si="14"/>
        <v>30000</v>
      </c>
      <c r="Q182" s="11">
        <f t="shared" ca="1" si="15"/>
        <v>27386.908683289825</v>
      </c>
    </row>
    <row r="183" spans="12:17">
      <c r="L183" s="8"/>
      <c r="M183" s="7">
        <v>171</v>
      </c>
      <c r="N183" s="7">
        <f t="shared" ca="1" si="12"/>
        <v>0.4565621785165741</v>
      </c>
      <c r="O183" s="11">
        <f t="shared" ca="1" si="13"/>
        <v>40000</v>
      </c>
      <c r="P183" s="11">
        <f t="shared" ca="1" si="14"/>
        <v>45000</v>
      </c>
      <c r="Q183" s="11">
        <f t="shared" ca="1" si="15"/>
        <v>42144.948704738883</v>
      </c>
    </row>
    <row r="184" spans="12:17">
      <c r="L184" s="8"/>
      <c r="M184" s="7">
        <v>172</v>
      </c>
      <c r="N184" s="7">
        <f t="shared" ca="1" si="12"/>
        <v>0.85297290836937967</v>
      </c>
      <c r="O184" s="11">
        <f t="shared" ca="1" si="13"/>
        <v>120000</v>
      </c>
      <c r="P184" s="11">
        <f t="shared" ca="1" si="14"/>
        <v>125000</v>
      </c>
      <c r="Q184" s="11">
        <f t="shared" ca="1" si="15"/>
        <v>121679.10598752406</v>
      </c>
    </row>
    <row r="185" spans="12:17">
      <c r="L185" s="8"/>
      <c r="M185" s="7">
        <v>173</v>
      </c>
      <c r="N185" s="7">
        <f t="shared" ca="1" si="12"/>
        <v>0.8845740886207305</v>
      </c>
      <c r="O185" s="11">
        <f t="shared" ca="1" si="13"/>
        <v>130000</v>
      </c>
      <c r="P185" s="11">
        <f t="shared" ca="1" si="14"/>
        <v>135000</v>
      </c>
      <c r="Q185" s="11">
        <f t="shared" ca="1" si="15"/>
        <v>130452.26209890854</v>
      </c>
    </row>
    <row r="186" spans="12:17">
      <c r="L186" s="8"/>
      <c r="M186" s="7">
        <v>174</v>
      </c>
      <c r="N186" s="7">
        <f t="shared" ca="1" si="12"/>
        <v>0.28637303355123311</v>
      </c>
      <c r="O186" s="11">
        <f t="shared" ca="1" si="13"/>
        <v>25000</v>
      </c>
      <c r="P186" s="11">
        <f t="shared" ca="1" si="14"/>
        <v>30000</v>
      </c>
      <c r="Q186" s="11">
        <f t="shared" ca="1" si="15"/>
        <v>26091.627720871526</v>
      </c>
    </row>
    <row r="187" spans="12:17">
      <c r="L187" s="8"/>
      <c r="M187" s="7">
        <v>175</v>
      </c>
      <c r="N187" s="7">
        <f t="shared" ca="1" si="12"/>
        <v>0.78015457391365439</v>
      </c>
      <c r="O187" s="11">
        <f t="shared" ca="1" si="13"/>
        <v>95000</v>
      </c>
      <c r="P187" s="11">
        <f t="shared" ca="1" si="14"/>
        <v>100000</v>
      </c>
      <c r="Q187" s="11">
        <f t="shared" ca="1" si="15"/>
        <v>96404.843215006011</v>
      </c>
    </row>
    <row r="188" spans="12:17">
      <c r="L188" s="8"/>
      <c r="M188" s="7">
        <v>176</v>
      </c>
      <c r="N188" s="7">
        <f t="shared" ca="1" si="12"/>
        <v>0.47023641115052028</v>
      </c>
      <c r="O188" s="11">
        <f t="shared" ca="1" si="13"/>
        <v>45000</v>
      </c>
      <c r="P188" s="11">
        <f t="shared" ca="1" si="14"/>
        <v>50000</v>
      </c>
      <c r="Q188" s="11">
        <f t="shared" ca="1" si="15"/>
        <v>47024.42967142944</v>
      </c>
    </row>
    <row r="189" spans="12:17">
      <c r="L189" s="8"/>
      <c r="M189" s="7">
        <v>177</v>
      </c>
      <c r="N189" s="7">
        <f t="shared" ca="1" si="12"/>
        <v>0.53170180519887567</v>
      </c>
      <c r="O189" s="11">
        <f t="shared" ca="1" si="13"/>
        <v>50000</v>
      </c>
      <c r="P189" s="11">
        <f t="shared" ca="1" si="14"/>
        <v>55000</v>
      </c>
      <c r="Q189" s="11">
        <f t="shared" ca="1" si="15"/>
        <v>53820.888220555054</v>
      </c>
    </row>
    <row r="190" spans="12:17">
      <c r="L190" s="8"/>
      <c r="M190" s="7">
        <v>178</v>
      </c>
      <c r="N190" s="7">
        <f t="shared" ca="1" si="12"/>
        <v>0.49842327907508965</v>
      </c>
      <c r="O190" s="11">
        <f t="shared" ca="1" si="13"/>
        <v>45000</v>
      </c>
      <c r="P190" s="11">
        <f t="shared" ca="1" si="14"/>
        <v>50000</v>
      </c>
      <c r="Q190" s="11">
        <f t="shared" ca="1" si="15"/>
        <v>45648.69699410435</v>
      </c>
    </row>
    <row r="191" spans="12:17">
      <c r="L191" s="8"/>
      <c r="M191" s="7">
        <v>179</v>
      </c>
      <c r="N191" s="7">
        <f t="shared" ca="1" si="12"/>
        <v>0.99157014793348197</v>
      </c>
      <c r="O191" s="11">
        <f t="shared" ca="1" si="13"/>
        <v>250000</v>
      </c>
      <c r="P191" s="11">
        <f t="shared" ca="1" si="14"/>
        <v>500000</v>
      </c>
      <c r="Q191" s="11">
        <f t="shared" ca="1" si="15"/>
        <v>437412.46160063241</v>
      </c>
    </row>
    <row r="192" spans="12:17">
      <c r="L192" s="8"/>
      <c r="M192" s="7">
        <v>180</v>
      </c>
      <c r="N192" s="7">
        <f t="shared" ca="1" si="12"/>
        <v>0.32713294392857883</v>
      </c>
      <c r="O192" s="11">
        <f t="shared" ca="1" si="13"/>
        <v>30000</v>
      </c>
      <c r="P192" s="11">
        <f t="shared" ca="1" si="14"/>
        <v>35000</v>
      </c>
      <c r="Q192" s="11">
        <f t="shared" ca="1" si="15"/>
        <v>31362.425520053617</v>
      </c>
    </row>
    <row r="193" spans="12:17">
      <c r="L193" s="8"/>
      <c r="M193" s="7">
        <v>181</v>
      </c>
      <c r="N193" s="7">
        <f t="shared" ca="1" si="12"/>
        <v>0.72418946244048765</v>
      </c>
      <c r="O193" s="11">
        <f t="shared" ca="1" si="13"/>
        <v>80000</v>
      </c>
      <c r="P193" s="11">
        <f t="shared" ca="1" si="14"/>
        <v>85000</v>
      </c>
      <c r="Q193" s="11">
        <f t="shared" ca="1" si="15"/>
        <v>84634.806830255737</v>
      </c>
    </row>
    <row r="194" spans="12:17">
      <c r="L194" s="8"/>
      <c r="M194" s="7">
        <v>182</v>
      </c>
      <c r="N194" s="7">
        <f t="shared" ca="1" si="12"/>
        <v>0.74562543459413078</v>
      </c>
      <c r="O194" s="11">
        <f t="shared" ca="1" si="13"/>
        <v>85000</v>
      </c>
      <c r="P194" s="11">
        <f t="shared" ca="1" si="14"/>
        <v>90000</v>
      </c>
      <c r="Q194" s="11">
        <f t="shared" ca="1" si="15"/>
        <v>88494.735737871262</v>
      </c>
    </row>
    <row r="195" spans="12:17">
      <c r="L195" s="8"/>
      <c r="M195" s="7">
        <v>183</v>
      </c>
      <c r="N195" s="7">
        <f t="shared" ca="1" si="12"/>
        <v>0.31797300387246086</v>
      </c>
      <c r="O195" s="11">
        <f t="shared" ca="1" si="13"/>
        <v>30000</v>
      </c>
      <c r="P195" s="11">
        <f t="shared" ca="1" si="14"/>
        <v>35000</v>
      </c>
      <c r="Q195" s="11">
        <f t="shared" ca="1" si="15"/>
        <v>30604.437451049434</v>
      </c>
    </row>
    <row r="196" spans="12:17">
      <c r="L196" s="8"/>
      <c r="M196" s="7">
        <v>184</v>
      </c>
      <c r="N196" s="7">
        <f t="shared" ca="1" si="12"/>
        <v>0.30777761992954056</v>
      </c>
      <c r="O196" s="11">
        <f t="shared" ca="1" si="13"/>
        <v>30000</v>
      </c>
      <c r="P196" s="11">
        <f t="shared" ca="1" si="14"/>
        <v>35000</v>
      </c>
      <c r="Q196" s="11">
        <f t="shared" ca="1" si="15"/>
        <v>32831.879410552086</v>
      </c>
    </row>
    <row r="197" spans="12:17">
      <c r="L197" s="8"/>
      <c r="M197" s="7">
        <v>185</v>
      </c>
      <c r="N197" s="7">
        <f t="shared" ca="1" si="12"/>
        <v>0.69705465779059039</v>
      </c>
      <c r="O197" s="11">
        <f t="shared" ca="1" si="13"/>
        <v>75000</v>
      </c>
      <c r="P197" s="11">
        <f t="shared" ca="1" si="14"/>
        <v>80000</v>
      </c>
      <c r="Q197" s="11">
        <f t="shared" ca="1" si="15"/>
        <v>75050.852018307138</v>
      </c>
    </row>
    <row r="198" spans="12:17">
      <c r="L198" s="8"/>
      <c r="M198" s="7">
        <v>186</v>
      </c>
      <c r="N198" s="7">
        <f t="shared" ca="1" si="12"/>
        <v>0.35772561541500048</v>
      </c>
      <c r="O198" s="11">
        <f t="shared" ca="1" si="13"/>
        <v>30000</v>
      </c>
      <c r="P198" s="11">
        <f t="shared" ca="1" si="14"/>
        <v>35000</v>
      </c>
      <c r="Q198" s="11">
        <f t="shared" ca="1" si="15"/>
        <v>30421.047390619609</v>
      </c>
    </row>
    <row r="199" spans="12:17">
      <c r="L199" s="8"/>
      <c r="M199" s="7">
        <v>187</v>
      </c>
      <c r="N199" s="7">
        <f t="shared" ca="1" si="12"/>
        <v>0.53916123517345371</v>
      </c>
      <c r="O199" s="11">
        <f t="shared" ca="1" si="13"/>
        <v>50000</v>
      </c>
      <c r="P199" s="11">
        <f t="shared" ca="1" si="14"/>
        <v>55000</v>
      </c>
      <c r="Q199" s="11">
        <f t="shared" ca="1" si="15"/>
        <v>51743.59495526144</v>
      </c>
    </row>
    <row r="200" spans="12:17">
      <c r="L200" s="8"/>
      <c r="M200" s="7">
        <v>188</v>
      </c>
      <c r="N200" s="7">
        <f t="shared" ca="1" si="12"/>
        <v>0.69198261495192681</v>
      </c>
      <c r="O200" s="11">
        <f t="shared" ca="1" si="13"/>
        <v>75000</v>
      </c>
      <c r="P200" s="11">
        <f t="shared" ca="1" si="14"/>
        <v>80000</v>
      </c>
      <c r="Q200" s="11">
        <f t="shared" ca="1" si="15"/>
        <v>77779.396962395636</v>
      </c>
    </row>
    <row r="201" spans="12:17">
      <c r="L201" s="8"/>
      <c r="M201" s="7">
        <v>189</v>
      </c>
      <c r="N201" s="7">
        <f t="shared" ca="1" si="12"/>
        <v>0.23326347097369615</v>
      </c>
      <c r="O201" s="11">
        <f t="shared" ca="1" si="13"/>
        <v>20000</v>
      </c>
      <c r="P201" s="11">
        <f t="shared" ca="1" si="14"/>
        <v>25000</v>
      </c>
      <c r="Q201" s="11">
        <f t="shared" ca="1" si="15"/>
        <v>24780.283802323669</v>
      </c>
    </row>
    <row r="202" spans="12:17">
      <c r="L202" s="8"/>
      <c r="M202" s="7">
        <v>190</v>
      </c>
      <c r="N202" s="7">
        <f t="shared" ca="1" si="12"/>
        <v>0.28458894227168896</v>
      </c>
      <c r="O202" s="11">
        <f t="shared" ca="1" si="13"/>
        <v>25000</v>
      </c>
      <c r="P202" s="11">
        <f t="shared" ca="1" si="14"/>
        <v>30000</v>
      </c>
      <c r="Q202" s="11">
        <f t="shared" ca="1" si="15"/>
        <v>26796.641353025916</v>
      </c>
    </row>
    <row r="203" spans="12:17">
      <c r="L203" s="8"/>
      <c r="M203" s="7">
        <v>191</v>
      </c>
      <c r="N203" s="7">
        <f t="shared" ca="1" si="12"/>
        <v>0.2433019008641788</v>
      </c>
      <c r="O203" s="11">
        <f t="shared" ca="1" si="13"/>
        <v>20000</v>
      </c>
      <c r="P203" s="11">
        <f t="shared" ca="1" si="14"/>
        <v>25000</v>
      </c>
      <c r="Q203" s="11">
        <f t="shared" ca="1" si="15"/>
        <v>22487.095708657853</v>
      </c>
    </row>
    <row r="204" spans="12:17">
      <c r="L204" s="8"/>
      <c r="M204" s="7">
        <v>192</v>
      </c>
      <c r="N204" s="7">
        <f t="shared" ca="1" si="12"/>
        <v>0.33252727225920153</v>
      </c>
      <c r="O204" s="11">
        <f t="shared" ca="1" si="13"/>
        <v>30000</v>
      </c>
      <c r="P204" s="11">
        <f t="shared" ca="1" si="14"/>
        <v>35000</v>
      </c>
      <c r="Q204" s="11">
        <f t="shared" ca="1" si="15"/>
        <v>33109.655490866331</v>
      </c>
    </row>
    <row r="205" spans="12:17">
      <c r="L205" s="8"/>
      <c r="M205" s="7">
        <v>193</v>
      </c>
      <c r="N205" s="7">
        <f t="shared" ca="1" si="12"/>
        <v>0.8061114148687365</v>
      </c>
      <c r="O205" s="11">
        <f t="shared" ca="1" si="13"/>
        <v>100000</v>
      </c>
      <c r="P205" s="11">
        <f t="shared" ca="1" si="14"/>
        <v>105000</v>
      </c>
      <c r="Q205" s="11">
        <f t="shared" ca="1" si="15"/>
        <v>102963.71788328876</v>
      </c>
    </row>
    <row r="206" spans="12:17">
      <c r="L206" s="8"/>
      <c r="M206" s="7">
        <v>194</v>
      </c>
      <c r="N206" s="7">
        <f t="shared" ref="N206:N269" ca="1" si="16">RAND()</f>
        <v>0.19111500319743968</v>
      </c>
      <c r="O206" s="11">
        <f t="shared" ref="O206:O269" ca="1" si="17">VLOOKUP(N206,$B$13:$E$55,3,TRUE)</f>
        <v>15000</v>
      </c>
      <c r="P206" s="11">
        <f t="shared" ca="1" si="14"/>
        <v>20000</v>
      </c>
      <c r="Q206" s="11">
        <f t="shared" ca="1" si="15"/>
        <v>15218.614177362444</v>
      </c>
    </row>
    <row r="207" spans="12:17">
      <c r="L207" s="8"/>
      <c r="M207" s="7">
        <v>195</v>
      </c>
      <c r="N207" s="7">
        <f t="shared" ca="1" si="16"/>
        <v>0.93388002577679874</v>
      </c>
      <c r="O207" s="11">
        <f t="shared" ca="1" si="17"/>
        <v>165000</v>
      </c>
      <c r="P207" s="11">
        <f t="shared" ca="1" si="14"/>
        <v>170000</v>
      </c>
      <c r="Q207" s="11">
        <f t="shared" ca="1" si="15"/>
        <v>169257.97217243575</v>
      </c>
    </row>
    <row r="208" spans="12:17">
      <c r="L208" s="8"/>
      <c r="M208" s="7">
        <v>196</v>
      </c>
      <c r="N208" s="7">
        <f t="shared" ca="1" si="16"/>
        <v>0.83831220187413136</v>
      </c>
      <c r="O208" s="11">
        <f t="shared" ca="1" si="17"/>
        <v>110000</v>
      </c>
      <c r="P208" s="11">
        <f t="shared" ca="1" si="14"/>
        <v>115000</v>
      </c>
      <c r="Q208" s="11">
        <f t="shared" ca="1" si="15"/>
        <v>112805.98997763979</v>
      </c>
    </row>
    <row r="209" spans="12:17">
      <c r="L209" s="8"/>
      <c r="M209" s="7">
        <v>197</v>
      </c>
      <c r="N209" s="7">
        <f t="shared" ca="1" si="16"/>
        <v>0.94459194971155824</v>
      </c>
      <c r="O209" s="11">
        <f t="shared" ca="1" si="17"/>
        <v>175000</v>
      </c>
      <c r="P209" s="11">
        <f t="shared" ca="1" si="14"/>
        <v>180000</v>
      </c>
      <c r="Q209" s="11">
        <f t="shared" ca="1" si="15"/>
        <v>175727.9036700195</v>
      </c>
    </row>
    <row r="210" spans="12:17">
      <c r="L210" s="8"/>
      <c r="M210" s="7">
        <v>198</v>
      </c>
      <c r="N210" s="7">
        <f t="shared" ca="1" si="16"/>
        <v>0.44304928823958856</v>
      </c>
      <c r="O210" s="11">
        <f t="shared" ca="1" si="17"/>
        <v>40000</v>
      </c>
      <c r="P210" s="11">
        <f t="shared" ca="1" si="14"/>
        <v>45000</v>
      </c>
      <c r="Q210" s="11">
        <f t="shared" ca="1" si="15"/>
        <v>42356.315195302639</v>
      </c>
    </row>
    <row r="211" spans="12:17">
      <c r="L211" s="8"/>
      <c r="M211" s="7">
        <v>199</v>
      </c>
      <c r="N211" s="7">
        <f t="shared" ca="1" si="16"/>
        <v>0.47667923709913074</v>
      </c>
      <c r="O211" s="11">
        <f t="shared" ca="1" si="17"/>
        <v>45000</v>
      </c>
      <c r="P211" s="11">
        <f t="shared" ca="1" si="14"/>
        <v>50000</v>
      </c>
      <c r="Q211" s="11">
        <f t="shared" ca="1" si="15"/>
        <v>46335.164705332456</v>
      </c>
    </row>
    <row r="212" spans="12:17">
      <c r="L212" s="8"/>
      <c r="M212" s="7">
        <v>200</v>
      </c>
      <c r="N212" s="7">
        <f t="shared" ca="1" si="16"/>
        <v>4.0573344266394695E-2</v>
      </c>
      <c r="O212" s="11">
        <f t="shared" ca="1" si="17"/>
        <v>5000</v>
      </c>
      <c r="P212" s="11">
        <f t="shared" ca="1" si="14"/>
        <v>10000</v>
      </c>
      <c r="Q212" s="11">
        <f t="shared" ca="1" si="15"/>
        <v>9198.3554896484166</v>
      </c>
    </row>
    <row r="213" spans="12:17">
      <c r="L213" s="8"/>
      <c r="M213" s="7">
        <v>201</v>
      </c>
      <c r="N213" s="7">
        <f t="shared" ca="1" si="16"/>
        <v>0.25725839025227815</v>
      </c>
      <c r="O213" s="11">
        <f t="shared" ca="1" si="17"/>
        <v>25000</v>
      </c>
      <c r="P213" s="11">
        <f t="shared" ca="1" si="14"/>
        <v>30000</v>
      </c>
      <c r="Q213" s="11">
        <f t="shared" ca="1" si="15"/>
        <v>28680.145595316921</v>
      </c>
    </row>
    <row r="214" spans="12:17">
      <c r="L214" s="8"/>
      <c r="M214" s="7">
        <v>202</v>
      </c>
      <c r="N214" s="7">
        <f t="shared" ca="1" si="16"/>
        <v>0.12992082754486556</v>
      </c>
      <c r="O214" s="11">
        <f t="shared" ca="1" si="17"/>
        <v>10000</v>
      </c>
      <c r="P214" s="11">
        <f t="shared" ca="1" si="14"/>
        <v>15000</v>
      </c>
      <c r="Q214" s="11">
        <f t="shared" ca="1" si="15"/>
        <v>11224.11817734278</v>
      </c>
    </row>
    <row r="215" spans="12:17">
      <c r="L215" s="8"/>
      <c r="M215" s="7">
        <v>203</v>
      </c>
      <c r="N215" s="7">
        <f t="shared" ca="1" si="16"/>
        <v>0.75823446652723259</v>
      </c>
      <c r="O215" s="11">
        <f t="shared" ca="1" si="17"/>
        <v>90000</v>
      </c>
      <c r="P215" s="11">
        <f t="shared" ca="1" si="14"/>
        <v>95000</v>
      </c>
      <c r="Q215" s="11">
        <f t="shared" ca="1" si="15"/>
        <v>94808.182895324484</v>
      </c>
    </row>
    <row r="216" spans="12:17">
      <c r="L216" s="8"/>
      <c r="M216" s="7">
        <v>204</v>
      </c>
      <c r="N216" s="7">
        <f t="shared" ca="1" si="16"/>
        <v>0.64565232398482952</v>
      </c>
      <c r="O216" s="11">
        <f t="shared" ca="1" si="17"/>
        <v>70000</v>
      </c>
      <c r="P216" s="11">
        <f t="shared" ca="1" si="14"/>
        <v>75000</v>
      </c>
      <c r="Q216" s="11">
        <f t="shared" ca="1" si="15"/>
        <v>70528.840579927215</v>
      </c>
    </row>
    <row r="217" spans="12:17">
      <c r="L217" s="8"/>
      <c r="M217" s="7">
        <v>205</v>
      </c>
      <c r="N217" s="7">
        <f t="shared" ca="1" si="16"/>
        <v>0.58156855612617009</v>
      </c>
      <c r="O217" s="11">
        <f t="shared" ca="1" si="17"/>
        <v>60000</v>
      </c>
      <c r="P217" s="11">
        <f t="shared" ca="1" si="14"/>
        <v>65000</v>
      </c>
      <c r="Q217" s="11">
        <f t="shared" ca="1" si="15"/>
        <v>60279.324919891791</v>
      </c>
    </row>
    <row r="218" spans="12:17">
      <c r="L218" s="8"/>
      <c r="M218" s="7">
        <v>206</v>
      </c>
      <c r="N218" s="7">
        <f t="shared" ca="1" si="16"/>
        <v>0.98767194465796482</v>
      </c>
      <c r="O218" s="11">
        <f t="shared" ca="1" si="17"/>
        <v>250000</v>
      </c>
      <c r="P218" s="11">
        <f t="shared" ca="1" si="14"/>
        <v>500000</v>
      </c>
      <c r="Q218" s="11">
        <f t="shared" ca="1" si="15"/>
        <v>450967.68002408638</v>
      </c>
    </row>
    <row r="219" spans="12:17">
      <c r="L219" s="8"/>
      <c r="M219" s="7">
        <v>207</v>
      </c>
      <c r="N219" s="7">
        <f t="shared" ca="1" si="16"/>
        <v>0.89308544446469673</v>
      </c>
      <c r="O219" s="11">
        <f t="shared" ca="1" si="17"/>
        <v>135000</v>
      </c>
      <c r="P219" s="11">
        <f t="shared" ca="1" si="14"/>
        <v>140000</v>
      </c>
      <c r="Q219" s="11">
        <f t="shared" ca="1" si="15"/>
        <v>138116.38310615212</v>
      </c>
    </row>
    <row r="220" spans="12:17">
      <c r="L220" s="8"/>
      <c r="M220" s="7">
        <v>208</v>
      </c>
      <c r="N220" s="7">
        <f t="shared" ca="1" si="16"/>
        <v>0.22197688993986664</v>
      </c>
      <c r="O220" s="11">
        <f t="shared" ca="1" si="17"/>
        <v>20000</v>
      </c>
      <c r="P220" s="11">
        <f t="shared" ca="1" si="14"/>
        <v>25000</v>
      </c>
      <c r="Q220" s="11">
        <f t="shared" ca="1" si="15"/>
        <v>22542.162386058113</v>
      </c>
    </row>
    <row r="221" spans="12:17">
      <c r="L221" s="8"/>
      <c r="M221" s="7">
        <v>209</v>
      </c>
      <c r="N221" s="7">
        <f t="shared" ca="1" si="16"/>
        <v>0.64562952488320535</v>
      </c>
      <c r="O221" s="11">
        <f t="shared" ca="1" si="17"/>
        <v>70000</v>
      </c>
      <c r="P221" s="11">
        <f t="shared" ca="1" si="14"/>
        <v>75000</v>
      </c>
      <c r="Q221" s="11">
        <f t="shared" ca="1" si="15"/>
        <v>71034.071795105789</v>
      </c>
    </row>
    <row r="222" spans="12:17">
      <c r="L222" s="8"/>
      <c r="M222" s="7">
        <v>210</v>
      </c>
      <c r="N222" s="7">
        <f t="shared" ca="1" si="16"/>
        <v>0.49994579740052936</v>
      </c>
      <c r="O222" s="11">
        <f t="shared" ca="1" si="17"/>
        <v>50000</v>
      </c>
      <c r="P222" s="11">
        <f t="shared" ca="1" si="14"/>
        <v>55000</v>
      </c>
      <c r="Q222" s="11">
        <f t="shared" ca="1" si="15"/>
        <v>50978.907001053398</v>
      </c>
    </row>
    <row r="223" spans="12:17">
      <c r="L223" s="8"/>
      <c r="M223" s="7">
        <v>211</v>
      </c>
      <c r="N223" s="7">
        <f t="shared" ca="1" si="16"/>
        <v>0.75730881685337426</v>
      </c>
      <c r="O223" s="11">
        <f t="shared" ca="1" si="17"/>
        <v>90000</v>
      </c>
      <c r="P223" s="11">
        <f t="shared" ca="1" si="14"/>
        <v>95000</v>
      </c>
      <c r="Q223" s="11">
        <f t="shared" ca="1" si="15"/>
        <v>92018.7244962642</v>
      </c>
    </row>
    <row r="224" spans="12:17">
      <c r="L224" s="8"/>
      <c r="M224" s="7">
        <v>212</v>
      </c>
      <c r="N224" s="7">
        <f t="shared" ca="1" si="16"/>
        <v>0.52339959636721012</v>
      </c>
      <c r="O224" s="11">
        <f t="shared" ca="1" si="17"/>
        <v>50000</v>
      </c>
      <c r="P224" s="11">
        <f t="shared" ca="1" si="14"/>
        <v>55000</v>
      </c>
      <c r="Q224" s="11">
        <f t="shared" ca="1" si="15"/>
        <v>53194.470418510828</v>
      </c>
    </row>
    <row r="225" spans="12:17">
      <c r="L225" s="8"/>
      <c r="M225" s="7">
        <v>213</v>
      </c>
      <c r="N225" s="7">
        <f t="shared" ca="1" si="16"/>
        <v>0.42037205101765829</v>
      </c>
      <c r="O225" s="11">
        <f t="shared" ca="1" si="17"/>
        <v>40000</v>
      </c>
      <c r="P225" s="11">
        <f t="shared" ca="1" si="14"/>
        <v>45000</v>
      </c>
      <c r="Q225" s="11">
        <f t="shared" ca="1" si="15"/>
        <v>43530.423281503128</v>
      </c>
    </row>
    <row r="226" spans="12:17">
      <c r="L226" s="8"/>
      <c r="M226" s="7">
        <v>214</v>
      </c>
      <c r="N226" s="7">
        <f t="shared" ca="1" si="16"/>
        <v>0.22318729335973031</v>
      </c>
      <c r="O226" s="11">
        <f t="shared" ca="1" si="17"/>
        <v>20000</v>
      </c>
      <c r="P226" s="11">
        <f t="shared" ca="1" si="14"/>
        <v>25000</v>
      </c>
      <c r="Q226" s="11">
        <f t="shared" ca="1" si="15"/>
        <v>22534.67090689902</v>
      </c>
    </row>
    <row r="227" spans="12:17">
      <c r="L227" s="8"/>
      <c r="M227" s="7">
        <v>215</v>
      </c>
      <c r="N227" s="7">
        <f t="shared" ca="1" si="16"/>
        <v>0.55170659301295633</v>
      </c>
      <c r="O227" s="11">
        <f t="shared" ca="1" si="17"/>
        <v>55000</v>
      </c>
      <c r="P227" s="11">
        <f t="shared" ref="P227:P290" ca="1" si="18">VLOOKUP(N227,$B$13:$E$55,4,TRUE)</f>
        <v>60000</v>
      </c>
      <c r="Q227" s="11">
        <f t="shared" ref="Q227:Q290" ca="1" si="19">RAND()*(P227-O227)+O227</f>
        <v>58935.893918452355</v>
      </c>
    </row>
    <row r="228" spans="12:17">
      <c r="L228" s="8"/>
      <c r="M228" s="7">
        <v>216</v>
      </c>
      <c r="N228" s="7">
        <f t="shared" ca="1" si="16"/>
        <v>0.53018113782441201</v>
      </c>
      <c r="O228" s="11">
        <f t="shared" ca="1" si="17"/>
        <v>50000</v>
      </c>
      <c r="P228" s="11">
        <f t="shared" ca="1" si="18"/>
        <v>55000</v>
      </c>
      <c r="Q228" s="11">
        <f t="shared" ca="1" si="19"/>
        <v>53246.159831842706</v>
      </c>
    </row>
    <row r="229" spans="12:17">
      <c r="L229" s="8"/>
      <c r="M229" s="7">
        <v>217</v>
      </c>
      <c r="N229" s="7">
        <f t="shared" ca="1" si="16"/>
        <v>4.1346703995985834E-3</v>
      </c>
      <c r="O229" s="11">
        <f t="shared" ca="1" si="17"/>
        <v>0</v>
      </c>
      <c r="P229" s="11">
        <f t="shared" ca="1" si="18"/>
        <v>5000</v>
      </c>
      <c r="Q229" s="11">
        <f t="shared" ca="1" si="19"/>
        <v>351.531361614042</v>
      </c>
    </row>
    <row r="230" spans="12:17">
      <c r="L230" s="8"/>
      <c r="M230" s="7">
        <v>218</v>
      </c>
      <c r="N230" s="7">
        <f t="shared" ca="1" si="16"/>
        <v>0.48375320944566946</v>
      </c>
      <c r="O230" s="11">
        <f t="shared" ca="1" si="17"/>
        <v>45000</v>
      </c>
      <c r="P230" s="11">
        <f t="shared" ca="1" si="18"/>
        <v>50000</v>
      </c>
      <c r="Q230" s="11">
        <f t="shared" ca="1" si="19"/>
        <v>48140.978462301908</v>
      </c>
    </row>
    <row r="231" spans="12:17">
      <c r="L231" s="8"/>
      <c r="M231" s="7">
        <v>219</v>
      </c>
      <c r="N231" s="7">
        <f t="shared" ca="1" si="16"/>
        <v>0.97613889841459978</v>
      </c>
      <c r="O231" s="11">
        <f t="shared" ca="1" si="17"/>
        <v>200000</v>
      </c>
      <c r="P231" s="11">
        <f t="shared" ca="1" si="18"/>
        <v>250000</v>
      </c>
      <c r="Q231" s="11">
        <f t="shared" ca="1" si="19"/>
        <v>234264.06376158862</v>
      </c>
    </row>
    <row r="232" spans="12:17">
      <c r="L232" s="8"/>
      <c r="M232" s="7">
        <v>220</v>
      </c>
      <c r="N232" s="7">
        <f t="shared" ca="1" si="16"/>
        <v>0.33508596317624106</v>
      </c>
      <c r="O232" s="11">
        <f t="shared" ca="1" si="17"/>
        <v>30000</v>
      </c>
      <c r="P232" s="11">
        <f t="shared" ca="1" si="18"/>
        <v>35000</v>
      </c>
      <c r="Q232" s="11">
        <f t="shared" ca="1" si="19"/>
        <v>32272.488281055212</v>
      </c>
    </row>
    <row r="233" spans="12:17">
      <c r="L233" s="8"/>
      <c r="M233" s="7">
        <v>221</v>
      </c>
      <c r="N233" s="7">
        <f t="shared" ca="1" si="16"/>
        <v>0.42386746248503793</v>
      </c>
      <c r="O233" s="11">
        <f t="shared" ca="1" si="17"/>
        <v>40000</v>
      </c>
      <c r="P233" s="11">
        <f t="shared" ca="1" si="18"/>
        <v>45000</v>
      </c>
      <c r="Q233" s="11">
        <f t="shared" ca="1" si="19"/>
        <v>40875.07383704347</v>
      </c>
    </row>
    <row r="234" spans="12:17">
      <c r="L234" s="8"/>
      <c r="M234" s="7">
        <v>222</v>
      </c>
      <c r="N234" s="7">
        <f t="shared" ca="1" si="16"/>
        <v>0.91940261426690928</v>
      </c>
      <c r="O234" s="11">
        <f t="shared" ca="1" si="17"/>
        <v>155000</v>
      </c>
      <c r="P234" s="11">
        <f t="shared" ca="1" si="18"/>
        <v>160000</v>
      </c>
      <c r="Q234" s="11">
        <f t="shared" ca="1" si="19"/>
        <v>155995.33575065827</v>
      </c>
    </row>
    <row r="235" spans="12:17">
      <c r="L235" s="8"/>
      <c r="M235" s="7">
        <v>223</v>
      </c>
      <c r="N235" s="7">
        <f t="shared" ca="1" si="16"/>
        <v>0.12101254130571981</v>
      </c>
      <c r="O235" s="11">
        <f t="shared" ca="1" si="17"/>
        <v>10000</v>
      </c>
      <c r="P235" s="11">
        <f t="shared" ca="1" si="18"/>
        <v>15000</v>
      </c>
      <c r="Q235" s="11">
        <f t="shared" ca="1" si="19"/>
        <v>14167.417537201696</v>
      </c>
    </row>
    <row r="236" spans="12:17">
      <c r="L236" s="8"/>
      <c r="M236" s="7">
        <v>224</v>
      </c>
      <c r="N236" s="7">
        <f t="shared" ca="1" si="16"/>
        <v>0.95605173377988439</v>
      </c>
      <c r="O236" s="11">
        <f t="shared" ca="1" si="17"/>
        <v>195000</v>
      </c>
      <c r="P236" s="11">
        <f t="shared" ca="1" si="18"/>
        <v>200000</v>
      </c>
      <c r="Q236" s="11">
        <f t="shared" ca="1" si="19"/>
        <v>197367.52179038664</v>
      </c>
    </row>
    <row r="237" spans="12:17">
      <c r="L237" s="8"/>
      <c r="M237" s="7">
        <v>225</v>
      </c>
      <c r="N237" s="7">
        <f t="shared" ca="1" si="16"/>
        <v>0.70572212443697835</v>
      </c>
      <c r="O237" s="11">
        <f t="shared" ca="1" si="17"/>
        <v>80000</v>
      </c>
      <c r="P237" s="11">
        <f t="shared" ca="1" si="18"/>
        <v>85000</v>
      </c>
      <c r="Q237" s="11">
        <f t="shared" ca="1" si="19"/>
        <v>83214.403702073279</v>
      </c>
    </row>
    <row r="238" spans="12:17">
      <c r="L238" s="8"/>
      <c r="M238" s="7">
        <v>226</v>
      </c>
      <c r="N238" s="7">
        <f t="shared" ca="1" si="16"/>
        <v>0.10265066177226545</v>
      </c>
      <c r="O238" s="11">
        <f t="shared" ca="1" si="17"/>
        <v>10000</v>
      </c>
      <c r="P238" s="11">
        <f t="shared" ca="1" si="18"/>
        <v>15000</v>
      </c>
      <c r="Q238" s="11">
        <f t="shared" ca="1" si="19"/>
        <v>12399.397084495604</v>
      </c>
    </row>
    <row r="239" spans="12:17">
      <c r="L239" s="8"/>
      <c r="M239" s="7">
        <v>227</v>
      </c>
      <c r="N239" s="7">
        <f t="shared" ca="1" si="16"/>
        <v>0.79279635541992799</v>
      </c>
      <c r="O239" s="11">
        <f t="shared" ca="1" si="17"/>
        <v>100000</v>
      </c>
      <c r="P239" s="11">
        <f t="shared" ca="1" si="18"/>
        <v>105000</v>
      </c>
      <c r="Q239" s="11">
        <f t="shared" ca="1" si="19"/>
        <v>102284.89871944222</v>
      </c>
    </row>
    <row r="240" spans="12:17">
      <c r="L240" s="8"/>
      <c r="M240" s="7">
        <v>228</v>
      </c>
      <c r="N240" s="7">
        <f t="shared" ca="1" si="16"/>
        <v>0.70420165820296676</v>
      </c>
      <c r="O240" s="11">
        <f t="shared" ca="1" si="17"/>
        <v>80000</v>
      </c>
      <c r="P240" s="11">
        <f t="shared" ca="1" si="18"/>
        <v>85000</v>
      </c>
      <c r="Q240" s="11">
        <f t="shared" ca="1" si="19"/>
        <v>83243.251896698814</v>
      </c>
    </row>
    <row r="241" spans="12:17">
      <c r="L241" s="8"/>
      <c r="M241" s="7">
        <v>229</v>
      </c>
      <c r="N241" s="7">
        <f t="shared" ca="1" si="16"/>
        <v>0.45818068161960868</v>
      </c>
      <c r="O241" s="11">
        <f t="shared" ca="1" si="17"/>
        <v>40000</v>
      </c>
      <c r="P241" s="11">
        <f t="shared" ca="1" si="18"/>
        <v>45000</v>
      </c>
      <c r="Q241" s="11">
        <f t="shared" ca="1" si="19"/>
        <v>44339.047017018253</v>
      </c>
    </row>
    <row r="242" spans="12:17">
      <c r="L242" s="8"/>
      <c r="M242" s="7">
        <v>230</v>
      </c>
      <c r="N242" s="7">
        <f t="shared" ca="1" si="16"/>
        <v>0.240586614085045</v>
      </c>
      <c r="O242" s="11">
        <f t="shared" ca="1" si="17"/>
        <v>20000</v>
      </c>
      <c r="P242" s="11">
        <f t="shared" ca="1" si="18"/>
        <v>25000</v>
      </c>
      <c r="Q242" s="11">
        <f t="shared" ca="1" si="19"/>
        <v>20055.834826091086</v>
      </c>
    </row>
    <row r="243" spans="12:17">
      <c r="L243" s="8"/>
      <c r="M243" s="7">
        <v>231</v>
      </c>
      <c r="N243" s="7">
        <f t="shared" ca="1" si="16"/>
        <v>0.80702440315175084</v>
      </c>
      <c r="O243" s="11">
        <f t="shared" ca="1" si="17"/>
        <v>100000</v>
      </c>
      <c r="P243" s="11">
        <f t="shared" ca="1" si="18"/>
        <v>105000</v>
      </c>
      <c r="Q243" s="11">
        <f t="shared" ca="1" si="19"/>
        <v>102448.575297502</v>
      </c>
    </row>
    <row r="244" spans="12:17">
      <c r="L244" s="8"/>
      <c r="M244" s="7">
        <v>232</v>
      </c>
      <c r="N244" s="7">
        <f t="shared" ca="1" si="16"/>
        <v>0.84034978808036698</v>
      </c>
      <c r="O244" s="11">
        <f t="shared" ca="1" si="17"/>
        <v>115000</v>
      </c>
      <c r="P244" s="11">
        <f t="shared" ca="1" si="18"/>
        <v>120000</v>
      </c>
      <c r="Q244" s="11">
        <f t="shared" ca="1" si="19"/>
        <v>117848.32318926175</v>
      </c>
    </row>
    <row r="245" spans="12:17">
      <c r="L245" s="8"/>
      <c r="M245" s="7">
        <v>233</v>
      </c>
      <c r="N245" s="7">
        <f t="shared" ca="1" si="16"/>
        <v>0.82898624644653995</v>
      </c>
      <c r="O245" s="11">
        <f t="shared" ca="1" si="17"/>
        <v>110000</v>
      </c>
      <c r="P245" s="11">
        <f t="shared" ca="1" si="18"/>
        <v>115000</v>
      </c>
      <c r="Q245" s="11">
        <f t="shared" ca="1" si="19"/>
        <v>112408.51250557869</v>
      </c>
    </row>
    <row r="246" spans="12:17">
      <c r="L246" s="8"/>
      <c r="M246" s="7">
        <v>234</v>
      </c>
      <c r="N246" s="7">
        <f t="shared" ca="1" si="16"/>
        <v>0.31398398497265256</v>
      </c>
      <c r="O246" s="11">
        <f t="shared" ca="1" si="17"/>
        <v>30000</v>
      </c>
      <c r="P246" s="11">
        <f t="shared" ca="1" si="18"/>
        <v>35000</v>
      </c>
      <c r="Q246" s="11">
        <f t="shared" ca="1" si="19"/>
        <v>32461.305303283989</v>
      </c>
    </row>
    <row r="247" spans="12:17">
      <c r="L247" s="8"/>
      <c r="M247" s="7">
        <v>235</v>
      </c>
      <c r="N247" s="7">
        <f t="shared" ca="1" si="16"/>
        <v>0.42573138419349243</v>
      </c>
      <c r="O247" s="11">
        <f t="shared" ca="1" si="17"/>
        <v>40000</v>
      </c>
      <c r="P247" s="11">
        <f t="shared" ca="1" si="18"/>
        <v>45000</v>
      </c>
      <c r="Q247" s="11">
        <f t="shared" ca="1" si="19"/>
        <v>43079.421709638504</v>
      </c>
    </row>
    <row r="248" spans="12:17">
      <c r="L248" s="8"/>
      <c r="M248" s="7">
        <v>236</v>
      </c>
      <c r="N248" s="7">
        <f t="shared" ca="1" si="16"/>
        <v>0.95141620021739637</v>
      </c>
      <c r="O248" s="11">
        <f t="shared" ca="1" si="17"/>
        <v>185000</v>
      </c>
      <c r="P248" s="11">
        <f t="shared" ca="1" si="18"/>
        <v>190000</v>
      </c>
      <c r="Q248" s="11">
        <f t="shared" ca="1" si="19"/>
        <v>189721.32061658497</v>
      </c>
    </row>
    <row r="249" spans="12:17">
      <c r="L249" s="8"/>
      <c r="M249" s="7">
        <v>237</v>
      </c>
      <c r="N249" s="7">
        <f t="shared" ca="1" si="16"/>
        <v>0.40318343411556712</v>
      </c>
      <c r="O249" s="11">
        <f t="shared" ca="1" si="17"/>
        <v>35000</v>
      </c>
      <c r="P249" s="11">
        <f t="shared" ca="1" si="18"/>
        <v>40000</v>
      </c>
      <c r="Q249" s="11">
        <f t="shared" ca="1" si="19"/>
        <v>38721.036144897851</v>
      </c>
    </row>
    <row r="250" spans="12:17">
      <c r="L250" s="8"/>
      <c r="M250" s="7">
        <v>238</v>
      </c>
      <c r="N250" s="7">
        <f t="shared" ca="1" si="16"/>
        <v>0.87734744627236372</v>
      </c>
      <c r="O250" s="11">
        <f t="shared" ca="1" si="17"/>
        <v>130000</v>
      </c>
      <c r="P250" s="11">
        <f t="shared" ca="1" si="18"/>
        <v>135000</v>
      </c>
      <c r="Q250" s="11">
        <f t="shared" ca="1" si="19"/>
        <v>130702.6841019399</v>
      </c>
    </row>
    <row r="251" spans="12:17">
      <c r="L251" s="8"/>
      <c r="M251" s="7">
        <v>239</v>
      </c>
      <c r="N251" s="7">
        <f t="shared" ca="1" si="16"/>
        <v>0.40520928507804421</v>
      </c>
      <c r="O251" s="11">
        <f t="shared" ca="1" si="17"/>
        <v>35000</v>
      </c>
      <c r="P251" s="11">
        <f t="shared" ca="1" si="18"/>
        <v>40000</v>
      </c>
      <c r="Q251" s="11">
        <f t="shared" ca="1" si="19"/>
        <v>35294.040198803683</v>
      </c>
    </row>
    <row r="252" spans="12:17">
      <c r="L252" s="8"/>
      <c r="M252" s="7">
        <v>240</v>
      </c>
      <c r="N252" s="7">
        <f t="shared" ca="1" si="16"/>
        <v>8.6983139062569825E-2</v>
      </c>
      <c r="O252" s="11">
        <f t="shared" ca="1" si="17"/>
        <v>10000</v>
      </c>
      <c r="P252" s="11">
        <f t="shared" ca="1" si="18"/>
        <v>15000</v>
      </c>
      <c r="Q252" s="11">
        <f t="shared" ca="1" si="19"/>
        <v>13839.064272634962</v>
      </c>
    </row>
    <row r="253" spans="12:17">
      <c r="L253" s="8"/>
      <c r="M253" s="7">
        <v>241</v>
      </c>
      <c r="N253" s="7">
        <f t="shared" ca="1" si="16"/>
        <v>0.55763038223225747</v>
      </c>
      <c r="O253" s="11">
        <f t="shared" ca="1" si="17"/>
        <v>55000</v>
      </c>
      <c r="P253" s="11">
        <f t="shared" ca="1" si="18"/>
        <v>60000</v>
      </c>
      <c r="Q253" s="11">
        <f t="shared" ca="1" si="19"/>
        <v>55135.983718013347</v>
      </c>
    </row>
    <row r="254" spans="12:17">
      <c r="L254" s="8"/>
      <c r="M254" s="7">
        <v>242</v>
      </c>
      <c r="N254" s="7">
        <f t="shared" ca="1" si="16"/>
        <v>0.18536234558239906</v>
      </c>
      <c r="O254" s="11">
        <f t="shared" ca="1" si="17"/>
        <v>15000</v>
      </c>
      <c r="P254" s="11">
        <f t="shared" ca="1" si="18"/>
        <v>20000</v>
      </c>
      <c r="Q254" s="11">
        <f t="shared" ca="1" si="19"/>
        <v>16997.654962968085</v>
      </c>
    </row>
    <row r="255" spans="12:17">
      <c r="L255" s="8"/>
      <c r="M255" s="7">
        <v>243</v>
      </c>
      <c r="N255" s="7">
        <f t="shared" ca="1" si="16"/>
        <v>0.87662489709404046</v>
      </c>
      <c r="O255" s="11">
        <f t="shared" ca="1" si="17"/>
        <v>130000</v>
      </c>
      <c r="P255" s="11">
        <f t="shared" ca="1" si="18"/>
        <v>135000</v>
      </c>
      <c r="Q255" s="11">
        <f t="shared" ca="1" si="19"/>
        <v>130246.34682660553</v>
      </c>
    </row>
    <row r="256" spans="12:17">
      <c r="L256" s="8"/>
      <c r="M256" s="7">
        <v>244</v>
      </c>
      <c r="N256" s="7">
        <f t="shared" ca="1" si="16"/>
        <v>0.30642997294548679</v>
      </c>
      <c r="O256" s="11">
        <f t="shared" ca="1" si="17"/>
        <v>30000</v>
      </c>
      <c r="P256" s="11">
        <f t="shared" ca="1" si="18"/>
        <v>35000</v>
      </c>
      <c r="Q256" s="11">
        <f t="shared" ca="1" si="19"/>
        <v>34629.413703655475</v>
      </c>
    </row>
    <row r="257" spans="12:17">
      <c r="L257" s="8"/>
      <c r="M257" s="7">
        <v>245</v>
      </c>
      <c r="N257" s="7">
        <f t="shared" ca="1" si="16"/>
        <v>0.5152674900264046</v>
      </c>
      <c r="O257" s="11">
        <f t="shared" ca="1" si="17"/>
        <v>50000</v>
      </c>
      <c r="P257" s="11">
        <f t="shared" ca="1" si="18"/>
        <v>55000</v>
      </c>
      <c r="Q257" s="11">
        <f t="shared" ca="1" si="19"/>
        <v>50709.924394190792</v>
      </c>
    </row>
    <row r="258" spans="12:17">
      <c r="L258" s="8"/>
      <c r="M258" s="7">
        <v>246</v>
      </c>
      <c r="N258" s="7">
        <f t="shared" ca="1" si="16"/>
        <v>8.5218849814285735E-2</v>
      </c>
      <c r="O258" s="11">
        <f t="shared" ca="1" si="17"/>
        <v>10000</v>
      </c>
      <c r="P258" s="11">
        <f t="shared" ca="1" si="18"/>
        <v>15000</v>
      </c>
      <c r="Q258" s="11">
        <f t="shared" ca="1" si="19"/>
        <v>12463.184667372014</v>
      </c>
    </row>
    <row r="259" spans="12:17">
      <c r="L259" s="8"/>
      <c r="M259" s="7">
        <v>247</v>
      </c>
      <c r="N259" s="7">
        <f t="shared" ca="1" si="16"/>
        <v>0.79598941633091225</v>
      </c>
      <c r="O259" s="11">
        <f t="shared" ca="1" si="17"/>
        <v>100000</v>
      </c>
      <c r="P259" s="11">
        <f t="shared" ca="1" si="18"/>
        <v>105000</v>
      </c>
      <c r="Q259" s="11">
        <f t="shared" ca="1" si="19"/>
        <v>104751.01204594683</v>
      </c>
    </row>
    <row r="260" spans="12:17">
      <c r="L260" s="8"/>
      <c r="M260" s="7">
        <v>248</v>
      </c>
      <c r="N260" s="7">
        <f t="shared" ca="1" si="16"/>
        <v>0.76716996652118918</v>
      </c>
      <c r="O260" s="11">
        <f t="shared" ca="1" si="17"/>
        <v>90000</v>
      </c>
      <c r="P260" s="11">
        <f t="shared" ca="1" si="18"/>
        <v>95000</v>
      </c>
      <c r="Q260" s="11">
        <f t="shared" ca="1" si="19"/>
        <v>93371.704981632938</v>
      </c>
    </row>
    <row r="261" spans="12:17">
      <c r="L261" s="8"/>
      <c r="M261" s="7">
        <v>249</v>
      </c>
      <c r="N261" s="7">
        <f t="shared" ca="1" si="16"/>
        <v>0.51891351710186573</v>
      </c>
      <c r="O261" s="11">
        <f t="shared" ca="1" si="17"/>
        <v>50000</v>
      </c>
      <c r="P261" s="11">
        <f t="shared" ca="1" si="18"/>
        <v>55000</v>
      </c>
      <c r="Q261" s="11">
        <f t="shared" ca="1" si="19"/>
        <v>51231.101781321442</v>
      </c>
    </row>
    <row r="262" spans="12:17">
      <c r="L262" s="8"/>
      <c r="M262" s="7">
        <v>250</v>
      </c>
      <c r="N262" s="7">
        <f t="shared" ca="1" si="16"/>
        <v>0.58265317550183227</v>
      </c>
      <c r="O262" s="11">
        <f t="shared" ca="1" si="17"/>
        <v>60000</v>
      </c>
      <c r="P262" s="11">
        <f t="shared" ca="1" si="18"/>
        <v>65000</v>
      </c>
      <c r="Q262" s="11">
        <f t="shared" ca="1" si="19"/>
        <v>63032.975058268756</v>
      </c>
    </row>
    <row r="263" spans="12:17">
      <c r="L263" s="8"/>
      <c r="M263" s="7">
        <v>251</v>
      </c>
      <c r="N263" s="7">
        <f t="shared" ca="1" si="16"/>
        <v>4.3132638265382606E-2</v>
      </c>
      <c r="O263" s="11">
        <f t="shared" ca="1" si="17"/>
        <v>5000</v>
      </c>
      <c r="P263" s="11">
        <f t="shared" ca="1" si="18"/>
        <v>10000</v>
      </c>
      <c r="Q263" s="11">
        <f t="shared" ca="1" si="19"/>
        <v>8921.0419533928471</v>
      </c>
    </row>
    <row r="264" spans="12:17">
      <c r="L264" s="8"/>
      <c r="M264" s="7">
        <v>252</v>
      </c>
      <c r="N264" s="7">
        <f t="shared" ca="1" si="16"/>
        <v>0.79430923960352295</v>
      </c>
      <c r="O264" s="11">
        <f t="shared" ca="1" si="17"/>
        <v>100000</v>
      </c>
      <c r="P264" s="11">
        <f t="shared" ca="1" si="18"/>
        <v>105000</v>
      </c>
      <c r="Q264" s="11">
        <f t="shared" ca="1" si="19"/>
        <v>102582.71974752343</v>
      </c>
    </row>
    <row r="265" spans="12:17">
      <c r="L265" s="8"/>
      <c r="M265" s="7">
        <v>253</v>
      </c>
      <c r="N265" s="7">
        <f t="shared" ca="1" si="16"/>
        <v>0.42860535031593183</v>
      </c>
      <c r="O265" s="11">
        <f t="shared" ca="1" si="17"/>
        <v>40000</v>
      </c>
      <c r="P265" s="11">
        <f t="shared" ca="1" si="18"/>
        <v>45000</v>
      </c>
      <c r="Q265" s="11">
        <f t="shared" ca="1" si="19"/>
        <v>42127.293526241498</v>
      </c>
    </row>
    <row r="266" spans="12:17">
      <c r="L266" s="8"/>
      <c r="M266" s="7">
        <v>254</v>
      </c>
      <c r="N266" s="7">
        <f t="shared" ca="1" si="16"/>
        <v>0.20154631404021361</v>
      </c>
      <c r="O266" s="11">
        <f t="shared" ca="1" si="17"/>
        <v>20000</v>
      </c>
      <c r="P266" s="11">
        <f t="shared" ca="1" si="18"/>
        <v>25000</v>
      </c>
      <c r="Q266" s="11">
        <f t="shared" ca="1" si="19"/>
        <v>20035.002712651956</v>
      </c>
    </row>
    <row r="267" spans="12:17">
      <c r="L267" s="8"/>
      <c r="M267" s="7">
        <v>255</v>
      </c>
      <c r="N267" s="7">
        <f t="shared" ca="1" si="16"/>
        <v>0.3606198565844192</v>
      </c>
      <c r="O267" s="11">
        <f t="shared" ca="1" si="17"/>
        <v>35000</v>
      </c>
      <c r="P267" s="11">
        <f t="shared" ca="1" si="18"/>
        <v>40000</v>
      </c>
      <c r="Q267" s="11">
        <f t="shared" ca="1" si="19"/>
        <v>36065.735493975488</v>
      </c>
    </row>
    <row r="268" spans="12:17">
      <c r="L268" s="8"/>
      <c r="M268" s="7">
        <v>256</v>
      </c>
      <c r="N268" s="7">
        <f t="shared" ca="1" si="16"/>
        <v>5.8662372493079706E-2</v>
      </c>
      <c r="O268" s="11">
        <f t="shared" ca="1" si="17"/>
        <v>5000</v>
      </c>
      <c r="P268" s="11">
        <f t="shared" ca="1" si="18"/>
        <v>10000</v>
      </c>
      <c r="Q268" s="11">
        <f t="shared" ca="1" si="19"/>
        <v>7077.9750144706422</v>
      </c>
    </row>
    <row r="269" spans="12:17">
      <c r="L269" s="8"/>
      <c r="M269" s="7">
        <v>257</v>
      </c>
      <c r="N269" s="7">
        <f t="shared" ca="1" si="16"/>
        <v>0.59737755331170217</v>
      </c>
      <c r="O269" s="11">
        <f t="shared" ca="1" si="17"/>
        <v>60000</v>
      </c>
      <c r="P269" s="11">
        <f t="shared" ca="1" si="18"/>
        <v>65000</v>
      </c>
      <c r="Q269" s="11">
        <f t="shared" ca="1" si="19"/>
        <v>64009.871383097779</v>
      </c>
    </row>
    <row r="270" spans="12:17">
      <c r="L270" s="8"/>
      <c r="M270" s="7">
        <v>258</v>
      </c>
      <c r="N270" s="7">
        <f t="shared" ref="N270:N333" ca="1" si="20">RAND()</f>
        <v>0.99621640921311916</v>
      </c>
      <c r="O270" s="11">
        <f t="shared" ref="O270:O333" ca="1" si="21">VLOOKUP(N270,$B$13:$E$55,3,TRUE)</f>
        <v>250000</v>
      </c>
      <c r="P270" s="11">
        <f t="shared" ca="1" si="18"/>
        <v>500000</v>
      </c>
      <c r="Q270" s="11">
        <f t="shared" ca="1" si="19"/>
        <v>281631.14294574567</v>
      </c>
    </row>
    <row r="271" spans="12:17">
      <c r="L271" s="8"/>
      <c r="M271" s="7">
        <v>259</v>
      </c>
      <c r="N271" s="7">
        <f t="shared" ca="1" si="20"/>
        <v>0.97802007096260513</v>
      </c>
      <c r="O271" s="11">
        <f t="shared" ca="1" si="21"/>
        <v>250000</v>
      </c>
      <c r="P271" s="11">
        <f t="shared" ca="1" si="18"/>
        <v>500000</v>
      </c>
      <c r="Q271" s="11">
        <f t="shared" ca="1" si="19"/>
        <v>275947.92723041313</v>
      </c>
    </row>
    <row r="272" spans="12:17">
      <c r="L272" s="8"/>
      <c r="M272" s="7">
        <v>260</v>
      </c>
      <c r="N272" s="7">
        <f t="shared" ca="1" si="20"/>
        <v>0.83056018125311326</v>
      </c>
      <c r="O272" s="11">
        <f t="shared" ca="1" si="21"/>
        <v>110000</v>
      </c>
      <c r="P272" s="11">
        <f t="shared" ca="1" si="18"/>
        <v>115000</v>
      </c>
      <c r="Q272" s="11">
        <f t="shared" ca="1" si="19"/>
        <v>110694.43102402508</v>
      </c>
    </row>
    <row r="273" spans="12:17">
      <c r="L273" s="8"/>
      <c r="M273" s="7">
        <v>261</v>
      </c>
      <c r="N273" s="7">
        <f t="shared" ca="1" si="20"/>
        <v>0.89717331177701054</v>
      </c>
      <c r="O273" s="11">
        <f t="shared" ca="1" si="21"/>
        <v>140000</v>
      </c>
      <c r="P273" s="11">
        <f t="shared" ca="1" si="18"/>
        <v>145000</v>
      </c>
      <c r="Q273" s="11">
        <f t="shared" ca="1" si="19"/>
        <v>141122.3967924082</v>
      </c>
    </row>
    <row r="274" spans="12:17">
      <c r="L274" s="8"/>
      <c r="M274" s="7">
        <v>262</v>
      </c>
      <c r="N274" s="7">
        <f t="shared" ca="1" si="20"/>
        <v>0.73224703612656017</v>
      </c>
      <c r="O274" s="11">
        <f t="shared" ca="1" si="21"/>
        <v>85000</v>
      </c>
      <c r="P274" s="11">
        <f t="shared" ca="1" si="18"/>
        <v>90000</v>
      </c>
      <c r="Q274" s="11">
        <f t="shared" ca="1" si="19"/>
        <v>85430.192806142542</v>
      </c>
    </row>
    <row r="275" spans="12:17">
      <c r="L275" s="8"/>
      <c r="M275" s="7">
        <v>263</v>
      </c>
      <c r="N275" s="7">
        <f t="shared" ca="1" si="20"/>
        <v>0.44127780215442081</v>
      </c>
      <c r="O275" s="11">
        <f t="shared" ca="1" si="21"/>
        <v>40000</v>
      </c>
      <c r="P275" s="11">
        <f t="shared" ca="1" si="18"/>
        <v>45000</v>
      </c>
      <c r="Q275" s="11">
        <f t="shared" ca="1" si="19"/>
        <v>43345.282920237689</v>
      </c>
    </row>
    <row r="276" spans="12:17">
      <c r="L276" s="8"/>
      <c r="M276" s="7">
        <v>264</v>
      </c>
      <c r="N276" s="7">
        <f t="shared" ca="1" si="20"/>
        <v>0.45588862845774747</v>
      </c>
      <c r="O276" s="11">
        <f t="shared" ca="1" si="21"/>
        <v>40000</v>
      </c>
      <c r="P276" s="11">
        <f t="shared" ca="1" si="18"/>
        <v>45000</v>
      </c>
      <c r="Q276" s="11">
        <f t="shared" ca="1" si="19"/>
        <v>44147.523383627711</v>
      </c>
    </row>
    <row r="277" spans="12:17">
      <c r="L277" s="8"/>
      <c r="M277" s="7">
        <v>265</v>
      </c>
      <c r="N277" s="7">
        <f t="shared" ca="1" si="20"/>
        <v>0.52972455163384979</v>
      </c>
      <c r="O277" s="11">
        <f t="shared" ca="1" si="21"/>
        <v>50000</v>
      </c>
      <c r="P277" s="11">
        <f t="shared" ca="1" si="18"/>
        <v>55000</v>
      </c>
      <c r="Q277" s="11">
        <f t="shared" ca="1" si="19"/>
        <v>50306.925376911844</v>
      </c>
    </row>
    <row r="278" spans="12:17">
      <c r="L278" s="8"/>
      <c r="M278" s="7">
        <v>266</v>
      </c>
      <c r="N278" s="7">
        <f t="shared" ca="1" si="20"/>
        <v>0.43939979293130604</v>
      </c>
      <c r="O278" s="11">
        <f t="shared" ca="1" si="21"/>
        <v>40000</v>
      </c>
      <c r="P278" s="11">
        <f t="shared" ca="1" si="18"/>
        <v>45000</v>
      </c>
      <c r="Q278" s="11">
        <f t="shared" ca="1" si="19"/>
        <v>42357.589302780681</v>
      </c>
    </row>
    <row r="279" spans="12:17">
      <c r="L279" s="8"/>
      <c r="M279" s="7">
        <v>267</v>
      </c>
      <c r="N279" s="7">
        <f t="shared" ca="1" si="20"/>
        <v>0.78680504223214243</v>
      </c>
      <c r="O279" s="11">
        <f t="shared" ca="1" si="21"/>
        <v>95000</v>
      </c>
      <c r="P279" s="11">
        <f t="shared" ca="1" si="18"/>
        <v>100000</v>
      </c>
      <c r="Q279" s="11">
        <f t="shared" ca="1" si="19"/>
        <v>96833.3900878641</v>
      </c>
    </row>
    <row r="280" spans="12:17">
      <c r="L280" s="8"/>
      <c r="M280" s="7">
        <v>268</v>
      </c>
      <c r="N280" s="7">
        <f t="shared" ca="1" si="20"/>
        <v>0.63609155016786345</v>
      </c>
      <c r="O280" s="11">
        <f t="shared" ca="1" si="21"/>
        <v>65000</v>
      </c>
      <c r="P280" s="11">
        <f t="shared" ca="1" si="18"/>
        <v>70000</v>
      </c>
      <c r="Q280" s="11">
        <f t="shared" ca="1" si="19"/>
        <v>65181.727137954411</v>
      </c>
    </row>
    <row r="281" spans="12:17">
      <c r="L281" s="8"/>
      <c r="M281" s="7">
        <v>269</v>
      </c>
      <c r="N281" s="7">
        <f t="shared" ca="1" si="20"/>
        <v>0.48309648121783</v>
      </c>
      <c r="O281" s="11">
        <f t="shared" ca="1" si="21"/>
        <v>45000</v>
      </c>
      <c r="P281" s="11">
        <f t="shared" ca="1" si="18"/>
        <v>50000</v>
      </c>
      <c r="Q281" s="11">
        <f t="shared" ca="1" si="19"/>
        <v>48787.744440552044</v>
      </c>
    </row>
    <row r="282" spans="12:17">
      <c r="L282" s="8"/>
      <c r="M282" s="7">
        <v>270</v>
      </c>
      <c r="N282" s="7">
        <f t="shared" ca="1" si="20"/>
        <v>0.44078519226682888</v>
      </c>
      <c r="O282" s="11">
        <f t="shared" ca="1" si="21"/>
        <v>40000</v>
      </c>
      <c r="P282" s="11">
        <f t="shared" ca="1" si="18"/>
        <v>45000</v>
      </c>
      <c r="Q282" s="11">
        <f t="shared" ca="1" si="19"/>
        <v>41040.502405030784</v>
      </c>
    </row>
    <row r="283" spans="12:17">
      <c r="L283" s="8"/>
      <c r="M283" s="7">
        <v>271</v>
      </c>
      <c r="N283" s="7">
        <f t="shared" ca="1" si="20"/>
        <v>0.80493981326877329</v>
      </c>
      <c r="O283" s="11">
        <f t="shared" ca="1" si="21"/>
        <v>100000</v>
      </c>
      <c r="P283" s="11">
        <f t="shared" ca="1" si="18"/>
        <v>105000</v>
      </c>
      <c r="Q283" s="11">
        <f t="shared" ca="1" si="19"/>
        <v>102787.59989173726</v>
      </c>
    </row>
    <row r="284" spans="12:17">
      <c r="L284" s="8"/>
      <c r="M284" s="7">
        <v>272</v>
      </c>
      <c r="N284" s="7">
        <f t="shared" ca="1" si="20"/>
        <v>0.30966761180269886</v>
      </c>
      <c r="O284" s="11">
        <f t="shared" ca="1" si="21"/>
        <v>30000</v>
      </c>
      <c r="P284" s="11">
        <f t="shared" ca="1" si="18"/>
        <v>35000</v>
      </c>
      <c r="Q284" s="11">
        <f t="shared" ca="1" si="19"/>
        <v>31983.521200581494</v>
      </c>
    </row>
    <row r="285" spans="12:17">
      <c r="L285" s="8"/>
      <c r="M285" s="7">
        <v>273</v>
      </c>
      <c r="N285" s="7">
        <f t="shared" ca="1" si="20"/>
        <v>0.37054827781398136</v>
      </c>
      <c r="O285" s="11">
        <f t="shared" ca="1" si="21"/>
        <v>35000</v>
      </c>
      <c r="P285" s="11">
        <f t="shared" ca="1" si="18"/>
        <v>40000</v>
      </c>
      <c r="Q285" s="11">
        <f t="shared" ca="1" si="19"/>
        <v>35935.180244996765</v>
      </c>
    </row>
    <row r="286" spans="12:17">
      <c r="L286" s="8"/>
      <c r="M286" s="7">
        <v>274</v>
      </c>
      <c r="N286" s="7">
        <f t="shared" ca="1" si="20"/>
        <v>0.61568997885286225</v>
      </c>
      <c r="O286" s="11">
        <f t="shared" ca="1" si="21"/>
        <v>65000</v>
      </c>
      <c r="P286" s="11">
        <f t="shared" ca="1" si="18"/>
        <v>70000</v>
      </c>
      <c r="Q286" s="11">
        <f t="shared" ca="1" si="19"/>
        <v>65871.202249178881</v>
      </c>
    </row>
    <row r="287" spans="12:17">
      <c r="L287" s="8"/>
      <c r="M287" s="7">
        <v>275</v>
      </c>
      <c r="N287" s="7">
        <f t="shared" ca="1" si="20"/>
        <v>0.36048133151746731</v>
      </c>
      <c r="O287" s="11">
        <f t="shared" ca="1" si="21"/>
        <v>35000</v>
      </c>
      <c r="P287" s="11">
        <f t="shared" ca="1" si="18"/>
        <v>40000</v>
      </c>
      <c r="Q287" s="11">
        <f t="shared" ca="1" si="19"/>
        <v>37499.018138058025</v>
      </c>
    </row>
    <row r="288" spans="12:17">
      <c r="L288" s="8"/>
      <c r="M288" s="7">
        <v>276</v>
      </c>
      <c r="N288" s="7">
        <f t="shared" ca="1" si="20"/>
        <v>0.11091113528853569</v>
      </c>
      <c r="O288" s="11">
        <f t="shared" ca="1" si="21"/>
        <v>10000</v>
      </c>
      <c r="P288" s="11">
        <f t="shared" ca="1" si="18"/>
        <v>15000</v>
      </c>
      <c r="Q288" s="11">
        <f t="shared" ca="1" si="19"/>
        <v>14072.966578824815</v>
      </c>
    </row>
    <row r="289" spans="12:17">
      <c r="L289" s="8"/>
      <c r="M289" s="7">
        <v>277</v>
      </c>
      <c r="N289" s="7">
        <f t="shared" ca="1" si="20"/>
        <v>0.51882643762738812</v>
      </c>
      <c r="O289" s="11">
        <f t="shared" ca="1" si="21"/>
        <v>50000</v>
      </c>
      <c r="P289" s="11">
        <f t="shared" ca="1" si="18"/>
        <v>55000</v>
      </c>
      <c r="Q289" s="11">
        <f t="shared" ca="1" si="19"/>
        <v>51994.907385440325</v>
      </c>
    </row>
    <row r="290" spans="12:17">
      <c r="L290" s="8"/>
      <c r="M290" s="7">
        <v>278</v>
      </c>
      <c r="N290" s="7">
        <f t="shared" ca="1" si="20"/>
        <v>0.16855496404571357</v>
      </c>
      <c r="O290" s="11">
        <f t="shared" ca="1" si="21"/>
        <v>15000</v>
      </c>
      <c r="P290" s="11">
        <f t="shared" ca="1" si="18"/>
        <v>20000</v>
      </c>
      <c r="Q290" s="11">
        <f t="shared" ca="1" si="19"/>
        <v>18131.984650112794</v>
      </c>
    </row>
    <row r="291" spans="12:17">
      <c r="L291" s="8"/>
      <c r="M291" s="7">
        <v>279</v>
      </c>
      <c r="N291" s="7">
        <f t="shared" ca="1" si="20"/>
        <v>0.72294515906571599</v>
      </c>
      <c r="O291" s="11">
        <f t="shared" ca="1" si="21"/>
        <v>80000</v>
      </c>
      <c r="P291" s="11">
        <f t="shared" ref="P291:P346" ca="1" si="22">VLOOKUP(N291,$B$13:$E$55,4,TRUE)</f>
        <v>85000</v>
      </c>
      <c r="Q291" s="11">
        <f t="shared" ref="Q291:Q346" ca="1" si="23">RAND()*(P291-O291)+O291</f>
        <v>80210.071022157834</v>
      </c>
    </row>
    <row r="292" spans="12:17">
      <c r="L292" s="8"/>
      <c r="M292" s="7">
        <v>280</v>
      </c>
      <c r="N292" s="7">
        <f t="shared" ca="1" si="20"/>
        <v>0.37799984750695959</v>
      </c>
      <c r="O292" s="11">
        <f t="shared" ca="1" si="21"/>
        <v>35000</v>
      </c>
      <c r="P292" s="11">
        <f t="shared" ca="1" si="22"/>
        <v>40000</v>
      </c>
      <c r="Q292" s="11">
        <f t="shared" ca="1" si="23"/>
        <v>38900.158160298699</v>
      </c>
    </row>
    <row r="293" spans="12:17">
      <c r="L293" s="8"/>
      <c r="M293" s="7">
        <v>281</v>
      </c>
      <c r="N293" s="7">
        <f t="shared" ca="1" si="20"/>
        <v>0.91457649868010671</v>
      </c>
      <c r="O293" s="11">
        <f t="shared" ca="1" si="21"/>
        <v>150000</v>
      </c>
      <c r="P293" s="11">
        <f t="shared" ca="1" si="22"/>
        <v>155000</v>
      </c>
      <c r="Q293" s="11">
        <f t="shared" ca="1" si="23"/>
        <v>153166.05664704143</v>
      </c>
    </row>
    <row r="294" spans="12:17">
      <c r="L294" s="8"/>
      <c r="M294" s="7">
        <v>282</v>
      </c>
      <c r="N294" s="7">
        <f t="shared" ca="1" si="20"/>
        <v>0.38425925791615212</v>
      </c>
      <c r="O294" s="11">
        <f t="shared" ca="1" si="21"/>
        <v>35000</v>
      </c>
      <c r="P294" s="11">
        <f t="shared" ca="1" si="22"/>
        <v>40000</v>
      </c>
      <c r="Q294" s="11">
        <f t="shared" ca="1" si="23"/>
        <v>39163.233250667239</v>
      </c>
    </row>
    <row r="295" spans="12:17">
      <c r="L295" s="8"/>
      <c r="M295" s="7">
        <v>283</v>
      </c>
      <c r="N295" s="7">
        <f t="shared" ca="1" si="20"/>
        <v>0.49369877790346484</v>
      </c>
      <c r="O295" s="11">
        <f t="shared" ca="1" si="21"/>
        <v>45000</v>
      </c>
      <c r="P295" s="11">
        <f t="shared" ca="1" si="22"/>
        <v>50000</v>
      </c>
      <c r="Q295" s="11">
        <f t="shared" ca="1" si="23"/>
        <v>49329.072061358282</v>
      </c>
    </row>
    <row r="296" spans="12:17">
      <c r="L296" s="8"/>
      <c r="M296" s="7">
        <v>284</v>
      </c>
      <c r="N296" s="7">
        <f t="shared" ca="1" si="20"/>
        <v>0.16882402888953507</v>
      </c>
      <c r="O296" s="11">
        <f t="shared" ca="1" si="21"/>
        <v>15000</v>
      </c>
      <c r="P296" s="11">
        <f t="shared" ca="1" si="22"/>
        <v>20000</v>
      </c>
      <c r="Q296" s="11">
        <f t="shared" ca="1" si="23"/>
        <v>19001.880320672597</v>
      </c>
    </row>
    <row r="297" spans="12:17">
      <c r="L297" s="8"/>
      <c r="M297" s="7">
        <v>285</v>
      </c>
      <c r="N297" s="7">
        <f t="shared" ca="1" si="20"/>
        <v>0.1998831159201605</v>
      </c>
      <c r="O297" s="11">
        <f t="shared" ca="1" si="21"/>
        <v>20000</v>
      </c>
      <c r="P297" s="11">
        <f t="shared" ca="1" si="22"/>
        <v>25000</v>
      </c>
      <c r="Q297" s="11">
        <f t="shared" ca="1" si="23"/>
        <v>20476.685106570585</v>
      </c>
    </row>
    <row r="298" spans="12:17">
      <c r="L298" s="8"/>
      <c r="M298" s="7">
        <v>286</v>
      </c>
      <c r="N298" s="7">
        <f t="shared" ca="1" si="20"/>
        <v>0.19864543294662929</v>
      </c>
      <c r="O298" s="11">
        <f t="shared" ca="1" si="21"/>
        <v>20000</v>
      </c>
      <c r="P298" s="11">
        <f t="shared" ca="1" si="22"/>
        <v>25000</v>
      </c>
      <c r="Q298" s="11">
        <f t="shared" ca="1" si="23"/>
        <v>23387.824498117243</v>
      </c>
    </row>
    <row r="299" spans="12:17">
      <c r="L299" s="8"/>
      <c r="M299" s="7">
        <v>287</v>
      </c>
      <c r="N299" s="7">
        <f t="shared" ca="1" si="20"/>
        <v>0.52319897593379383</v>
      </c>
      <c r="O299" s="11">
        <f t="shared" ca="1" si="21"/>
        <v>50000</v>
      </c>
      <c r="P299" s="11">
        <f t="shared" ca="1" si="22"/>
        <v>55000</v>
      </c>
      <c r="Q299" s="11">
        <f t="shared" ca="1" si="23"/>
        <v>50387.713393199287</v>
      </c>
    </row>
    <row r="300" spans="12:17">
      <c r="L300" s="8"/>
      <c r="M300" s="7">
        <v>288</v>
      </c>
      <c r="N300" s="7">
        <f t="shared" ca="1" si="20"/>
        <v>0.23401550103932423</v>
      </c>
      <c r="O300" s="11">
        <f t="shared" ca="1" si="21"/>
        <v>20000</v>
      </c>
      <c r="P300" s="11">
        <f t="shared" ca="1" si="22"/>
        <v>25000</v>
      </c>
      <c r="Q300" s="11">
        <f t="shared" ca="1" si="23"/>
        <v>22050.937651159948</v>
      </c>
    </row>
    <row r="301" spans="12:17">
      <c r="L301" s="8"/>
      <c r="M301" s="7">
        <v>289</v>
      </c>
      <c r="N301" s="7">
        <f t="shared" ca="1" si="20"/>
        <v>0.50153928605421316</v>
      </c>
      <c r="O301" s="11">
        <f t="shared" ca="1" si="21"/>
        <v>50000</v>
      </c>
      <c r="P301" s="11">
        <f t="shared" ca="1" si="22"/>
        <v>55000</v>
      </c>
      <c r="Q301" s="11">
        <f t="shared" ca="1" si="23"/>
        <v>51673.016986577197</v>
      </c>
    </row>
    <row r="302" spans="12:17">
      <c r="L302" s="8"/>
      <c r="M302" s="7">
        <v>290</v>
      </c>
      <c r="N302" s="7">
        <f t="shared" ca="1" si="20"/>
        <v>0.42783691170373139</v>
      </c>
      <c r="O302" s="11">
        <f t="shared" ca="1" si="21"/>
        <v>40000</v>
      </c>
      <c r="P302" s="11">
        <f t="shared" ca="1" si="22"/>
        <v>45000</v>
      </c>
      <c r="Q302" s="11">
        <f t="shared" ca="1" si="23"/>
        <v>41522.961303526972</v>
      </c>
    </row>
    <row r="303" spans="12:17">
      <c r="L303" s="8"/>
      <c r="M303" s="7">
        <v>291</v>
      </c>
      <c r="N303" s="7">
        <f t="shared" ca="1" si="20"/>
        <v>0.38975490083155628</v>
      </c>
      <c r="O303" s="11">
        <f t="shared" ca="1" si="21"/>
        <v>35000</v>
      </c>
      <c r="P303" s="11">
        <f t="shared" ca="1" si="22"/>
        <v>40000</v>
      </c>
      <c r="Q303" s="11">
        <f t="shared" ca="1" si="23"/>
        <v>36529.530410447354</v>
      </c>
    </row>
    <row r="304" spans="12:17">
      <c r="L304" s="8"/>
      <c r="M304" s="7">
        <v>292</v>
      </c>
      <c r="N304" s="7">
        <f t="shared" ca="1" si="20"/>
        <v>7.5578642245625161E-2</v>
      </c>
      <c r="O304" s="11">
        <f t="shared" ca="1" si="21"/>
        <v>5000</v>
      </c>
      <c r="P304" s="11">
        <f t="shared" ca="1" si="22"/>
        <v>10000</v>
      </c>
      <c r="Q304" s="11">
        <f t="shared" ca="1" si="23"/>
        <v>8557.6867052905</v>
      </c>
    </row>
    <row r="305" spans="12:17">
      <c r="L305" s="8"/>
      <c r="M305" s="7">
        <v>293</v>
      </c>
      <c r="N305" s="7">
        <f t="shared" ca="1" si="20"/>
        <v>0.82333650526829261</v>
      </c>
      <c r="O305" s="11">
        <f t="shared" ca="1" si="21"/>
        <v>105000</v>
      </c>
      <c r="P305" s="11">
        <f t="shared" ca="1" si="22"/>
        <v>110000</v>
      </c>
      <c r="Q305" s="11">
        <f t="shared" ca="1" si="23"/>
        <v>105815.43987061923</v>
      </c>
    </row>
    <row r="306" spans="12:17">
      <c r="L306" s="8"/>
      <c r="M306" s="7">
        <v>294</v>
      </c>
      <c r="N306" s="7">
        <f t="shared" ca="1" si="20"/>
        <v>0.18783202708397939</v>
      </c>
      <c r="O306" s="11">
        <f t="shared" ca="1" si="21"/>
        <v>15000</v>
      </c>
      <c r="P306" s="11">
        <f t="shared" ca="1" si="22"/>
        <v>20000</v>
      </c>
      <c r="Q306" s="11">
        <f t="shared" ca="1" si="23"/>
        <v>15259.75701010523</v>
      </c>
    </row>
    <row r="307" spans="12:17">
      <c r="L307" s="8"/>
      <c r="M307" s="7">
        <v>295</v>
      </c>
      <c r="N307" s="7">
        <f t="shared" ca="1" si="20"/>
        <v>0.88041495466260367</v>
      </c>
      <c r="O307" s="11">
        <f t="shared" ca="1" si="21"/>
        <v>130000</v>
      </c>
      <c r="P307" s="11">
        <f t="shared" ca="1" si="22"/>
        <v>135000</v>
      </c>
      <c r="Q307" s="11">
        <f t="shared" ca="1" si="23"/>
        <v>132300.78417375244</v>
      </c>
    </row>
    <row r="308" spans="12:17">
      <c r="L308" s="8"/>
      <c r="M308" s="7">
        <v>296</v>
      </c>
      <c r="N308" s="7">
        <f t="shared" ca="1" si="20"/>
        <v>1.6938896733140085E-2</v>
      </c>
      <c r="O308" s="11">
        <f t="shared" ca="1" si="21"/>
        <v>0</v>
      </c>
      <c r="P308" s="11">
        <f t="shared" ca="1" si="22"/>
        <v>5000</v>
      </c>
      <c r="Q308" s="11">
        <f t="shared" ca="1" si="23"/>
        <v>2080.6352853261496</v>
      </c>
    </row>
    <row r="309" spans="12:17">
      <c r="L309" s="8"/>
      <c r="M309" s="7">
        <v>297</v>
      </c>
      <c r="N309" s="7">
        <f t="shared" ca="1" si="20"/>
        <v>0.33256272474385307</v>
      </c>
      <c r="O309" s="11">
        <f t="shared" ca="1" si="21"/>
        <v>30000</v>
      </c>
      <c r="P309" s="11">
        <f t="shared" ca="1" si="22"/>
        <v>35000</v>
      </c>
      <c r="Q309" s="11">
        <f t="shared" ca="1" si="23"/>
        <v>32609.599524134199</v>
      </c>
    </row>
    <row r="310" spans="12:17">
      <c r="L310" s="8"/>
      <c r="M310" s="7">
        <v>298</v>
      </c>
      <c r="N310" s="7">
        <f t="shared" ca="1" si="20"/>
        <v>0.58045376454278408</v>
      </c>
      <c r="O310" s="11">
        <f t="shared" ca="1" si="21"/>
        <v>60000</v>
      </c>
      <c r="P310" s="11">
        <f t="shared" ca="1" si="22"/>
        <v>65000</v>
      </c>
      <c r="Q310" s="11">
        <f t="shared" ca="1" si="23"/>
        <v>64770.603914142426</v>
      </c>
    </row>
    <row r="311" spans="12:17">
      <c r="L311" s="8"/>
      <c r="M311" s="7">
        <v>299</v>
      </c>
      <c r="N311" s="7">
        <f t="shared" ca="1" si="20"/>
        <v>0.32431446891805626</v>
      </c>
      <c r="O311" s="11">
        <f t="shared" ca="1" si="21"/>
        <v>30000</v>
      </c>
      <c r="P311" s="11">
        <f t="shared" ca="1" si="22"/>
        <v>35000</v>
      </c>
      <c r="Q311" s="11">
        <f t="shared" ca="1" si="23"/>
        <v>31183.343651931173</v>
      </c>
    </row>
    <row r="312" spans="12:17">
      <c r="L312" s="8"/>
      <c r="M312" s="7">
        <v>300</v>
      </c>
      <c r="N312" s="7">
        <f t="shared" ca="1" si="20"/>
        <v>0.90362671108861126</v>
      </c>
      <c r="O312" s="11">
        <f t="shared" ca="1" si="21"/>
        <v>145000</v>
      </c>
      <c r="P312" s="11">
        <f t="shared" ca="1" si="22"/>
        <v>150000</v>
      </c>
      <c r="Q312" s="11">
        <f t="shared" ca="1" si="23"/>
        <v>146167.38812431198</v>
      </c>
    </row>
    <row r="313" spans="12:17">
      <c r="L313" s="8"/>
      <c r="M313" s="7">
        <v>301</v>
      </c>
      <c r="N313" s="7">
        <f t="shared" ca="1" si="20"/>
        <v>3.3005541438515085E-2</v>
      </c>
      <c r="O313" s="11">
        <f t="shared" ca="1" si="21"/>
        <v>0</v>
      </c>
      <c r="P313" s="11">
        <f t="shared" ca="1" si="22"/>
        <v>5000</v>
      </c>
      <c r="Q313" s="11">
        <f t="shared" ca="1" si="23"/>
        <v>2467.5154171576987</v>
      </c>
    </row>
    <row r="314" spans="12:17">
      <c r="L314" s="8"/>
      <c r="M314" s="7">
        <v>302</v>
      </c>
      <c r="N314" s="7">
        <f t="shared" ca="1" si="20"/>
        <v>0.96651278641227112</v>
      </c>
      <c r="O314" s="11">
        <f t="shared" ca="1" si="21"/>
        <v>200000</v>
      </c>
      <c r="P314" s="11">
        <f t="shared" ca="1" si="22"/>
        <v>250000</v>
      </c>
      <c r="Q314" s="11">
        <f t="shared" ca="1" si="23"/>
        <v>249577.09583974269</v>
      </c>
    </row>
    <row r="315" spans="12:17">
      <c r="L315" s="8"/>
      <c r="M315" s="7">
        <v>303</v>
      </c>
      <c r="N315" s="7">
        <f t="shared" ca="1" si="20"/>
        <v>0.20345002982772464</v>
      </c>
      <c r="O315" s="11">
        <f t="shared" ca="1" si="21"/>
        <v>20000</v>
      </c>
      <c r="P315" s="11">
        <f t="shared" ca="1" si="22"/>
        <v>25000</v>
      </c>
      <c r="Q315" s="11">
        <f t="shared" ca="1" si="23"/>
        <v>23474.241173155671</v>
      </c>
    </row>
    <row r="316" spans="12:17">
      <c r="L316" s="8"/>
      <c r="M316" s="7">
        <v>304</v>
      </c>
      <c r="N316" s="7">
        <f t="shared" ca="1" si="20"/>
        <v>3.2439157665974605E-2</v>
      </c>
      <c r="O316" s="11">
        <f t="shared" ca="1" si="21"/>
        <v>0</v>
      </c>
      <c r="P316" s="11">
        <f t="shared" ca="1" si="22"/>
        <v>5000</v>
      </c>
      <c r="Q316" s="11">
        <f t="shared" ca="1" si="23"/>
        <v>1082.1337346729076</v>
      </c>
    </row>
    <row r="317" spans="12:17">
      <c r="L317" s="8"/>
      <c r="M317" s="7">
        <v>305</v>
      </c>
      <c r="N317" s="7">
        <f t="shared" ca="1" si="20"/>
        <v>0.80063583506166458</v>
      </c>
      <c r="O317" s="11">
        <f t="shared" ca="1" si="21"/>
        <v>100000</v>
      </c>
      <c r="P317" s="11">
        <f t="shared" ca="1" si="22"/>
        <v>105000</v>
      </c>
      <c r="Q317" s="11">
        <f t="shared" ca="1" si="23"/>
        <v>101937.37601874597</v>
      </c>
    </row>
    <row r="318" spans="12:17">
      <c r="L318" s="8"/>
      <c r="M318" s="7">
        <v>306</v>
      </c>
      <c r="N318" s="7">
        <f t="shared" ca="1" si="20"/>
        <v>0.42648401122784418</v>
      </c>
      <c r="O318" s="11">
        <f t="shared" ca="1" si="21"/>
        <v>40000</v>
      </c>
      <c r="P318" s="11">
        <f t="shared" ca="1" si="22"/>
        <v>45000</v>
      </c>
      <c r="Q318" s="11">
        <f t="shared" ca="1" si="23"/>
        <v>43680.821228725683</v>
      </c>
    </row>
    <row r="319" spans="12:17">
      <c r="L319" s="8"/>
      <c r="M319" s="7">
        <v>307</v>
      </c>
      <c r="N319" s="7">
        <f t="shared" ca="1" si="20"/>
        <v>0.24035400797164663</v>
      </c>
      <c r="O319" s="11">
        <f t="shared" ca="1" si="21"/>
        <v>20000</v>
      </c>
      <c r="P319" s="11">
        <f t="shared" ca="1" si="22"/>
        <v>25000</v>
      </c>
      <c r="Q319" s="11">
        <f t="shared" ca="1" si="23"/>
        <v>24919.198824435589</v>
      </c>
    </row>
    <row r="320" spans="12:17">
      <c r="L320" s="8"/>
      <c r="M320" s="7">
        <v>308</v>
      </c>
      <c r="N320" s="7">
        <f t="shared" ca="1" si="20"/>
        <v>0.63604743044643186</v>
      </c>
      <c r="O320" s="11">
        <f t="shared" ca="1" si="21"/>
        <v>65000</v>
      </c>
      <c r="P320" s="11">
        <f t="shared" ca="1" si="22"/>
        <v>70000</v>
      </c>
      <c r="Q320" s="11">
        <f t="shared" ca="1" si="23"/>
        <v>66950.942156929246</v>
      </c>
    </row>
    <row r="321" spans="12:17">
      <c r="L321" s="8"/>
      <c r="M321" s="7">
        <v>309</v>
      </c>
      <c r="N321" s="7">
        <f t="shared" ca="1" si="20"/>
        <v>0.68385168837084076</v>
      </c>
      <c r="O321" s="11">
        <f t="shared" ca="1" si="21"/>
        <v>75000</v>
      </c>
      <c r="P321" s="11">
        <f t="shared" ca="1" si="22"/>
        <v>80000</v>
      </c>
      <c r="Q321" s="11">
        <f t="shared" ca="1" si="23"/>
        <v>76377.769807739576</v>
      </c>
    </row>
    <row r="322" spans="12:17">
      <c r="L322" s="8"/>
      <c r="M322" s="7">
        <v>310</v>
      </c>
      <c r="N322" s="7">
        <f t="shared" ca="1" si="20"/>
        <v>3.3161677371674747E-2</v>
      </c>
      <c r="O322" s="11">
        <f t="shared" ca="1" si="21"/>
        <v>0</v>
      </c>
      <c r="P322" s="11">
        <f t="shared" ca="1" si="22"/>
        <v>5000</v>
      </c>
      <c r="Q322" s="11">
        <f t="shared" ca="1" si="23"/>
        <v>1132.4021668570972</v>
      </c>
    </row>
    <row r="323" spans="12:17">
      <c r="L323" s="8"/>
      <c r="M323" s="7">
        <v>311</v>
      </c>
      <c r="N323" s="7">
        <f t="shared" ca="1" si="20"/>
        <v>0.28120584567164875</v>
      </c>
      <c r="O323" s="11">
        <f t="shared" ca="1" si="21"/>
        <v>25000</v>
      </c>
      <c r="P323" s="11">
        <f t="shared" ca="1" si="22"/>
        <v>30000</v>
      </c>
      <c r="Q323" s="11">
        <f t="shared" ca="1" si="23"/>
        <v>26065.69588576127</v>
      </c>
    </row>
    <row r="324" spans="12:17">
      <c r="L324" s="8"/>
      <c r="M324" s="7">
        <v>312</v>
      </c>
      <c r="N324" s="7">
        <f t="shared" ca="1" si="20"/>
        <v>0.76144880782786728</v>
      </c>
      <c r="O324" s="11">
        <f t="shared" ca="1" si="21"/>
        <v>90000</v>
      </c>
      <c r="P324" s="11">
        <f t="shared" ca="1" si="22"/>
        <v>95000</v>
      </c>
      <c r="Q324" s="11">
        <f t="shared" ca="1" si="23"/>
        <v>93036.694247918975</v>
      </c>
    </row>
    <row r="325" spans="12:17">
      <c r="L325" s="8"/>
      <c r="M325" s="7">
        <v>313</v>
      </c>
      <c r="N325" s="7">
        <f t="shared" ca="1" si="20"/>
        <v>8.9362708123219448E-2</v>
      </c>
      <c r="O325" s="11">
        <f t="shared" ca="1" si="21"/>
        <v>10000</v>
      </c>
      <c r="P325" s="11">
        <f t="shared" ca="1" si="22"/>
        <v>15000</v>
      </c>
      <c r="Q325" s="11">
        <f t="shared" ca="1" si="23"/>
        <v>14868.13259903399</v>
      </c>
    </row>
    <row r="326" spans="12:17">
      <c r="L326" s="8"/>
      <c r="M326" s="7">
        <v>314</v>
      </c>
      <c r="N326" s="7">
        <f t="shared" ca="1" si="20"/>
        <v>0.59503400041588517</v>
      </c>
      <c r="O326" s="11">
        <f t="shared" ca="1" si="21"/>
        <v>60000</v>
      </c>
      <c r="P326" s="11">
        <f t="shared" ca="1" si="22"/>
        <v>65000</v>
      </c>
      <c r="Q326" s="11">
        <f t="shared" ca="1" si="23"/>
        <v>63926.567854357098</v>
      </c>
    </row>
    <row r="327" spans="12:17">
      <c r="L327" s="8"/>
      <c r="M327" s="7">
        <v>315</v>
      </c>
      <c r="N327" s="7">
        <f t="shared" ca="1" si="20"/>
        <v>0.38368995735935263</v>
      </c>
      <c r="O327" s="11">
        <f t="shared" ca="1" si="21"/>
        <v>35000</v>
      </c>
      <c r="P327" s="11">
        <f t="shared" ca="1" si="22"/>
        <v>40000</v>
      </c>
      <c r="Q327" s="11">
        <f t="shared" ca="1" si="23"/>
        <v>36268.667950387819</v>
      </c>
    </row>
    <row r="328" spans="12:17">
      <c r="L328" s="8"/>
      <c r="M328" s="7">
        <v>316</v>
      </c>
      <c r="N328" s="7">
        <f t="shared" ca="1" si="20"/>
        <v>0.99643941543010517</v>
      </c>
      <c r="O328" s="11">
        <f t="shared" ca="1" si="21"/>
        <v>250000</v>
      </c>
      <c r="P328" s="11">
        <f t="shared" ca="1" si="22"/>
        <v>500000</v>
      </c>
      <c r="Q328" s="11">
        <f t="shared" ca="1" si="23"/>
        <v>284449.38914210827</v>
      </c>
    </row>
    <row r="329" spans="12:17">
      <c r="L329" s="8"/>
      <c r="M329" s="7">
        <v>317</v>
      </c>
      <c r="N329" s="7">
        <f t="shared" ca="1" si="20"/>
        <v>0.93884241355714015</v>
      </c>
      <c r="O329" s="11">
        <f t="shared" ca="1" si="21"/>
        <v>170000</v>
      </c>
      <c r="P329" s="11">
        <f t="shared" ca="1" si="22"/>
        <v>175000</v>
      </c>
      <c r="Q329" s="11">
        <f t="shared" ca="1" si="23"/>
        <v>174524.26754219699</v>
      </c>
    </row>
    <row r="330" spans="12:17">
      <c r="L330" s="8"/>
      <c r="M330" s="7">
        <v>318</v>
      </c>
      <c r="N330" s="7">
        <f t="shared" ca="1" si="20"/>
        <v>0.39838636519355519</v>
      </c>
      <c r="O330" s="11">
        <f t="shared" ca="1" si="21"/>
        <v>35000</v>
      </c>
      <c r="P330" s="11">
        <f t="shared" ca="1" si="22"/>
        <v>40000</v>
      </c>
      <c r="Q330" s="11">
        <f t="shared" ca="1" si="23"/>
        <v>39805.045014011783</v>
      </c>
    </row>
    <row r="331" spans="12:17">
      <c r="L331" s="8"/>
      <c r="M331" s="7">
        <v>319</v>
      </c>
      <c r="N331" s="7">
        <f t="shared" ca="1" si="20"/>
        <v>0.17426511556117164</v>
      </c>
      <c r="O331" s="11">
        <f t="shared" ca="1" si="21"/>
        <v>15000</v>
      </c>
      <c r="P331" s="11">
        <f t="shared" ca="1" si="22"/>
        <v>20000</v>
      </c>
      <c r="Q331" s="11">
        <f t="shared" ca="1" si="23"/>
        <v>17125.881991083639</v>
      </c>
    </row>
    <row r="332" spans="12:17">
      <c r="L332" s="8"/>
      <c r="M332" s="7">
        <v>320</v>
      </c>
      <c r="N332" s="7">
        <f t="shared" ca="1" si="20"/>
        <v>0.11173248125525292</v>
      </c>
      <c r="O332" s="11">
        <f t="shared" ca="1" si="21"/>
        <v>10000</v>
      </c>
      <c r="P332" s="11">
        <f t="shared" ca="1" si="22"/>
        <v>15000</v>
      </c>
      <c r="Q332" s="11">
        <f t="shared" ca="1" si="23"/>
        <v>11278.830365535789</v>
      </c>
    </row>
    <row r="333" spans="12:17">
      <c r="L333" s="8"/>
      <c r="M333" s="7">
        <v>321</v>
      </c>
      <c r="N333" s="7">
        <f t="shared" ca="1" si="20"/>
        <v>0.27420845019588524</v>
      </c>
      <c r="O333" s="11">
        <f t="shared" ca="1" si="21"/>
        <v>25000</v>
      </c>
      <c r="P333" s="11">
        <f t="shared" ca="1" si="22"/>
        <v>30000</v>
      </c>
      <c r="Q333" s="11">
        <f t="shared" ca="1" si="23"/>
        <v>27739.053871455937</v>
      </c>
    </row>
    <row r="334" spans="12:17">
      <c r="L334" s="8"/>
      <c r="M334" s="7">
        <v>322</v>
      </c>
      <c r="N334" s="7">
        <f t="shared" ref="N334:N346" ca="1" si="24">RAND()</f>
        <v>0.40778790824637523</v>
      </c>
      <c r="O334" s="11">
        <f t="shared" ref="O334:O346" ca="1" si="25">VLOOKUP(N334,$B$13:$E$55,3,TRUE)</f>
        <v>35000</v>
      </c>
      <c r="P334" s="11">
        <f t="shared" ca="1" si="22"/>
        <v>40000</v>
      </c>
      <c r="Q334" s="11">
        <f t="shared" ca="1" si="23"/>
        <v>37160.790091042953</v>
      </c>
    </row>
    <row r="335" spans="12:17">
      <c r="L335" s="8"/>
      <c r="M335" s="7">
        <v>323</v>
      </c>
      <c r="N335" s="7">
        <f t="shared" ca="1" si="24"/>
        <v>0.10479610104456638</v>
      </c>
      <c r="O335" s="11">
        <f t="shared" ca="1" si="25"/>
        <v>10000</v>
      </c>
      <c r="P335" s="11">
        <f t="shared" ca="1" si="22"/>
        <v>15000</v>
      </c>
      <c r="Q335" s="11">
        <f t="shared" ca="1" si="23"/>
        <v>11731.426017485255</v>
      </c>
    </row>
    <row r="336" spans="12:17">
      <c r="L336" s="8"/>
      <c r="M336" s="7">
        <v>324</v>
      </c>
      <c r="N336" s="7">
        <f t="shared" ca="1" si="24"/>
        <v>0.35779865636514385</v>
      </c>
      <c r="O336" s="11">
        <f t="shared" ca="1" si="25"/>
        <v>30000</v>
      </c>
      <c r="P336" s="11">
        <f t="shared" ca="1" si="22"/>
        <v>35000</v>
      </c>
      <c r="Q336" s="11">
        <f t="shared" ca="1" si="23"/>
        <v>31064.163349960687</v>
      </c>
    </row>
    <row r="337" spans="12:17">
      <c r="L337" s="8"/>
      <c r="M337" s="7">
        <v>325</v>
      </c>
      <c r="N337" s="7">
        <f t="shared" ca="1" si="24"/>
        <v>0.63485931231242176</v>
      </c>
      <c r="O337" s="11">
        <f t="shared" ca="1" si="25"/>
        <v>65000</v>
      </c>
      <c r="P337" s="11">
        <f t="shared" ca="1" si="22"/>
        <v>70000</v>
      </c>
      <c r="Q337" s="11">
        <f t="shared" ca="1" si="23"/>
        <v>68081.736245991124</v>
      </c>
    </row>
    <row r="338" spans="12:17">
      <c r="L338" s="8"/>
      <c r="M338" s="7">
        <v>326</v>
      </c>
      <c r="N338" s="7">
        <f t="shared" ca="1" si="24"/>
        <v>0.60098574836011431</v>
      </c>
      <c r="O338" s="11">
        <f t="shared" ca="1" si="25"/>
        <v>60000</v>
      </c>
      <c r="P338" s="11">
        <f t="shared" ca="1" si="22"/>
        <v>65000</v>
      </c>
      <c r="Q338" s="11">
        <f t="shared" ca="1" si="23"/>
        <v>61654.99384992243</v>
      </c>
    </row>
    <row r="339" spans="12:17">
      <c r="L339" s="8"/>
      <c r="M339" s="7">
        <v>327</v>
      </c>
      <c r="N339" s="7">
        <f t="shared" ca="1" si="24"/>
        <v>0.2839921697271196</v>
      </c>
      <c r="O339" s="11">
        <f t="shared" ca="1" si="25"/>
        <v>25000</v>
      </c>
      <c r="P339" s="11">
        <f t="shared" ca="1" si="22"/>
        <v>30000</v>
      </c>
      <c r="Q339" s="11">
        <f t="shared" ca="1" si="23"/>
        <v>27942.754707391126</v>
      </c>
    </row>
    <row r="340" spans="12:17">
      <c r="L340" s="8"/>
      <c r="M340" s="7">
        <v>328</v>
      </c>
      <c r="N340" s="7">
        <f t="shared" ca="1" si="24"/>
        <v>0.39743508696210783</v>
      </c>
      <c r="O340" s="11">
        <f t="shared" ca="1" si="25"/>
        <v>35000</v>
      </c>
      <c r="P340" s="11">
        <f t="shared" ca="1" si="22"/>
        <v>40000</v>
      </c>
      <c r="Q340" s="11">
        <f t="shared" ca="1" si="23"/>
        <v>37540.765540512926</v>
      </c>
    </row>
    <row r="341" spans="12:17">
      <c r="L341" s="8"/>
      <c r="M341" s="7">
        <v>329</v>
      </c>
      <c r="N341" s="7">
        <f t="shared" ca="1" si="24"/>
        <v>0.62579149681584989</v>
      </c>
      <c r="O341" s="11">
        <f t="shared" ca="1" si="25"/>
        <v>65000</v>
      </c>
      <c r="P341" s="11">
        <f t="shared" ca="1" si="22"/>
        <v>70000</v>
      </c>
      <c r="Q341" s="11">
        <f t="shared" ca="1" si="23"/>
        <v>69635.496596599187</v>
      </c>
    </row>
    <row r="342" spans="12:17">
      <c r="L342" s="8"/>
      <c r="M342" s="7">
        <v>330</v>
      </c>
      <c r="N342" s="7">
        <f t="shared" ca="1" si="24"/>
        <v>0.56550351241971963</v>
      </c>
      <c r="O342" s="11">
        <f t="shared" ca="1" si="25"/>
        <v>55000</v>
      </c>
      <c r="P342" s="11">
        <f t="shared" ca="1" si="22"/>
        <v>60000</v>
      </c>
      <c r="Q342" s="11">
        <f t="shared" ca="1" si="23"/>
        <v>59195.975866783672</v>
      </c>
    </row>
    <row r="343" spans="12:17">
      <c r="L343" s="8"/>
      <c r="M343" s="7">
        <v>331</v>
      </c>
      <c r="N343" s="7">
        <f t="shared" ca="1" si="24"/>
        <v>0.79528093714150938</v>
      </c>
      <c r="O343" s="11">
        <f t="shared" ca="1" si="25"/>
        <v>100000</v>
      </c>
      <c r="P343" s="11">
        <f t="shared" ca="1" si="22"/>
        <v>105000</v>
      </c>
      <c r="Q343" s="11">
        <f t="shared" ca="1" si="23"/>
        <v>102611.05054323854</v>
      </c>
    </row>
    <row r="344" spans="12:17">
      <c r="L344" s="8"/>
      <c r="M344" s="7">
        <v>332</v>
      </c>
      <c r="N344" s="7">
        <f t="shared" ca="1" si="24"/>
        <v>0.59507395988708556</v>
      </c>
      <c r="O344" s="11">
        <f t="shared" ca="1" si="25"/>
        <v>60000</v>
      </c>
      <c r="P344" s="11">
        <f t="shared" ca="1" si="22"/>
        <v>65000</v>
      </c>
      <c r="Q344" s="11">
        <f t="shared" ca="1" si="23"/>
        <v>64275.384684585311</v>
      </c>
    </row>
    <row r="345" spans="12:17">
      <c r="L345" s="8"/>
      <c r="M345" s="7">
        <v>333</v>
      </c>
      <c r="N345" s="7">
        <f t="shared" ca="1" si="24"/>
        <v>0.17687969170237661</v>
      </c>
      <c r="O345" s="11">
        <f t="shared" ca="1" si="25"/>
        <v>15000</v>
      </c>
      <c r="P345" s="11">
        <f t="shared" ca="1" si="22"/>
        <v>20000</v>
      </c>
      <c r="Q345" s="11">
        <f t="shared" ca="1" si="23"/>
        <v>15875.474935298602</v>
      </c>
    </row>
    <row r="346" spans="12:17">
      <c r="L346" s="8"/>
      <c r="M346" s="7">
        <v>334</v>
      </c>
      <c r="N346" s="7">
        <f t="shared" ca="1" si="24"/>
        <v>0.42548530538742801</v>
      </c>
      <c r="O346" s="11">
        <f t="shared" ca="1" si="25"/>
        <v>40000</v>
      </c>
      <c r="P346" s="11">
        <f t="shared" ca="1" si="22"/>
        <v>45000</v>
      </c>
      <c r="Q346" s="11">
        <f t="shared" ca="1" si="23"/>
        <v>44581.810198253188</v>
      </c>
    </row>
  </sheetData>
  <hyperlinks>
    <hyperlink ref="A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K2926"/>
  <sheetViews>
    <sheetView tabSelected="1" zoomScale="55" zoomScaleNormal="55" workbookViewId="0">
      <selection activeCell="K5" sqref="K5"/>
    </sheetView>
  </sheetViews>
  <sheetFormatPr defaultRowHeight="15"/>
  <cols>
    <col min="2" max="2" width="12.5703125" bestFit="1" customWidth="1"/>
    <col min="10" max="12" width="9.7109375" customWidth="1"/>
    <col min="17" max="17" width="12" customWidth="1"/>
    <col min="18" max="18" width="11.5703125" customWidth="1"/>
    <col min="19" max="20" width="12.28515625" customWidth="1"/>
    <col min="258" max="258" width="12.5703125" bestFit="1" customWidth="1"/>
    <col min="266" max="268" width="9.7109375" customWidth="1"/>
    <col min="273" max="273" width="12" customWidth="1"/>
    <col min="274" max="274" width="11.5703125" customWidth="1"/>
    <col min="275" max="276" width="12.28515625" customWidth="1"/>
    <col min="514" max="514" width="12.5703125" bestFit="1" customWidth="1"/>
    <col min="522" max="524" width="9.7109375" customWidth="1"/>
    <col min="529" max="529" width="12" customWidth="1"/>
    <col min="530" max="530" width="11.5703125" customWidth="1"/>
    <col min="531" max="532" width="12.28515625" customWidth="1"/>
    <col min="770" max="770" width="12.5703125" bestFit="1" customWidth="1"/>
    <col min="778" max="780" width="9.7109375" customWidth="1"/>
    <col min="785" max="785" width="12" customWidth="1"/>
    <col min="786" max="786" width="11.5703125" customWidth="1"/>
    <col min="787" max="788" width="12.28515625" customWidth="1"/>
    <col min="1026" max="1026" width="12.5703125" bestFit="1" customWidth="1"/>
    <col min="1034" max="1036" width="9.7109375" customWidth="1"/>
    <col min="1041" max="1041" width="12" customWidth="1"/>
    <col min="1042" max="1042" width="11.5703125" customWidth="1"/>
    <col min="1043" max="1044" width="12.28515625" customWidth="1"/>
    <col min="1282" max="1282" width="12.5703125" bestFit="1" customWidth="1"/>
    <col min="1290" max="1292" width="9.7109375" customWidth="1"/>
    <col min="1297" max="1297" width="12" customWidth="1"/>
    <col min="1298" max="1298" width="11.5703125" customWidth="1"/>
    <col min="1299" max="1300" width="12.28515625" customWidth="1"/>
    <col min="1538" max="1538" width="12.5703125" bestFit="1" customWidth="1"/>
    <col min="1546" max="1548" width="9.7109375" customWidth="1"/>
    <col min="1553" max="1553" width="12" customWidth="1"/>
    <col min="1554" max="1554" width="11.5703125" customWidth="1"/>
    <col min="1555" max="1556" width="12.28515625" customWidth="1"/>
    <col min="1794" max="1794" width="12.5703125" bestFit="1" customWidth="1"/>
    <col min="1802" max="1804" width="9.7109375" customWidth="1"/>
    <col min="1809" max="1809" width="12" customWidth="1"/>
    <col min="1810" max="1810" width="11.5703125" customWidth="1"/>
    <col min="1811" max="1812" width="12.28515625" customWidth="1"/>
    <col min="2050" max="2050" width="12.5703125" bestFit="1" customWidth="1"/>
    <col min="2058" max="2060" width="9.7109375" customWidth="1"/>
    <col min="2065" max="2065" width="12" customWidth="1"/>
    <col min="2066" max="2066" width="11.5703125" customWidth="1"/>
    <col min="2067" max="2068" width="12.28515625" customWidth="1"/>
    <col min="2306" max="2306" width="12.5703125" bestFit="1" customWidth="1"/>
    <col min="2314" max="2316" width="9.7109375" customWidth="1"/>
    <col min="2321" max="2321" width="12" customWidth="1"/>
    <col min="2322" max="2322" width="11.5703125" customWidth="1"/>
    <col min="2323" max="2324" width="12.28515625" customWidth="1"/>
    <col min="2562" max="2562" width="12.5703125" bestFit="1" customWidth="1"/>
    <col min="2570" max="2572" width="9.7109375" customWidth="1"/>
    <col min="2577" max="2577" width="12" customWidth="1"/>
    <col min="2578" max="2578" width="11.5703125" customWidth="1"/>
    <col min="2579" max="2580" width="12.28515625" customWidth="1"/>
    <col min="2818" max="2818" width="12.5703125" bestFit="1" customWidth="1"/>
    <col min="2826" max="2828" width="9.7109375" customWidth="1"/>
    <col min="2833" max="2833" width="12" customWidth="1"/>
    <col min="2834" max="2834" width="11.5703125" customWidth="1"/>
    <col min="2835" max="2836" width="12.28515625" customWidth="1"/>
    <col min="3074" max="3074" width="12.5703125" bestFit="1" customWidth="1"/>
    <col min="3082" max="3084" width="9.7109375" customWidth="1"/>
    <col min="3089" max="3089" width="12" customWidth="1"/>
    <col min="3090" max="3090" width="11.5703125" customWidth="1"/>
    <col min="3091" max="3092" width="12.28515625" customWidth="1"/>
    <col min="3330" max="3330" width="12.5703125" bestFit="1" customWidth="1"/>
    <col min="3338" max="3340" width="9.7109375" customWidth="1"/>
    <col min="3345" max="3345" width="12" customWidth="1"/>
    <col min="3346" max="3346" width="11.5703125" customWidth="1"/>
    <col min="3347" max="3348" width="12.28515625" customWidth="1"/>
    <col min="3586" max="3586" width="12.5703125" bestFit="1" customWidth="1"/>
    <col min="3594" max="3596" width="9.7109375" customWidth="1"/>
    <col min="3601" max="3601" width="12" customWidth="1"/>
    <col min="3602" max="3602" width="11.5703125" customWidth="1"/>
    <col min="3603" max="3604" width="12.28515625" customWidth="1"/>
    <col min="3842" max="3842" width="12.5703125" bestFit="1" customWidth="1"/>
    <col min="3850" max="3852" width="9.7109375" customWidth="1"/>
    <col min="3857" max="3857" width="12" customWidth="1"/>
    <col min="3858" max="3858" width="11.5703125" customWidth="1"/>
    <col min="3859" max="3860" width="12.28515625" customWidth="1"/>
    <col min="4098" max="4098" width="12.5703125" bestFit="1" customWidth="1"/>
    <col min="4106" max="4108" width="9.7109375" customWidth="1"/>
    <col min="4113" max="4113" width="12" customWidth="1"/>
    <col min="4114" max="4114" width="11.5703125" customWidth="1"/>
    <col min="4115" max="4116" width="12.28515625" customWidth="1"/>
    <col min="4354" max="4354" width="12.5703125" bestFit="1" customWidth="1"/>
    <col min="4362" max="4364" width="9.7109375" customWidth="1"/>
    <col min="4369" max="4369" width="12" customWidth="1"/>
    <col min="4370" max="4370" width="11.5703125" customWidth="1"/>
    <col min="4371" max="4372" width="12.28515625" customWidth="1"/>
    <col min="4610" max="4610" width="12.5703125" bestFit="1" customWidth="1"/>
    <col min="4618" max="4620" width="9.7109375" customWidth="1"/>
    <col min="4625" max="4625" width="12" customWidth="1"/>
    <col min="4626" max="4626" width="11.5703125" customWidth="1"/>
    <col min="4627" max="4628" width="12.28515625" customWidth="1"/>
    <col min="4866" max="4866" width="12.5703125" bestFit="1" customWidth="1"/>
    <col min="4874" max="4876" width="9.7109375" customWidth="1"/>
    <col min="4881" max="4881" width="12" customWidth="1"/>
    <col min="4882" max="4882" width="11.5703125" customWidth="1"/>
    <col min="4883" max="4884" width="12.28515625" customWidth="1"/>
    <col min="5122" max="5122" width="12.5703125" bestFit="1" customWidth="1"/>
    <col min="5130" max="5132" width="9.7109375" customWidth="1"/>
    <col min="5137" max="5137" width="12" customWidth="1"/>
    <col min="5138" max="5138" width="11.5703125" customWidth="1"/>
    <col min="5139" max="5140" width="12.28515625" customWidth="1"/>
    <col min="5378" max="5378" width="12.5703125" bestFit="1" customWidth="1"/>
    <col min="5386" max="5388" width="9.7109375" customWidth="1"/>
    <col min="5393" max="5393" width="12" customWidth="1"/>
    <col min="5394" max="5394" width="11.5703125" customWidth="1"/>
    <col min="5395" max="5396" width="12.28515625" customWidth="1"/>
    <col min="5634" max="5634" width="12.5703125" bestFit="1" customWidth="1"/>
    <col min="5642" max="5644" width="9.7109375" customWidth="1"/>
    <col min="5649" max="5649" width="12" customWidth="1"/>
    <col min="5650" max="5650" width="11.5703125" customWidth="1"/>
    <col min="5651" max="5652" width="12.28515625" customWidth="1"/>
    <col min="5890" max="5890" width="12.5703125" bestFit="1" customWidth="1"/>
    <col min="5898" max="5900" width="9.7109375" customWidth="1"/>
    <col min="5905" max="5905" width="12" customWidth="1"/>
    <col min="5906" max="5906" width="11.5703125" customWidth="1"/>
    <col min="5907" max="5908" width="12.28515625" customWidth="1"/>
    <col min="6146" max="6146" width="12.5703125" bestFit="1" customWidth="1"/>
    <col min="6154" max="6156" width="9.7109375" customWidth="1"/>
    <col min="6161" max="6161" width="12" customWidth="1"/>
    <col min="6162" max="6162" width="11.5703125" customWidth="1"/>
    <col min="6163" max="6164" width="12.28515625" customWidth="1"/>
    <col min="6402" max="6402" width="12.5703125" bestFit="1" customWidth="1"/>
    <col min="6410" max="6412" width="9.7109375" customWidth="1"/>
    <col min="6417" max="6417" width="12" customWidth="1"/>
    <col min="6418" max="6418" width="11.5703125" customWidth="1"/>
    <col min="6419" max="6420" width="12.28515625" customWidth="1"/>
    <col min="6658" max="6658" width="12.5703125" bestFit="1" customWidth="1"/>
    <col min="6666" max="6668" width="9.7109375" customWidth="1"/>
    <col min="6673" max="6673" width="12" customWidth="1"/>
    <col min="6674" max="6674" width="11.5703125" customWidth="1"/>
    <col min="6675" max="6676" width="12.28515625" customWidth="1"/>
    <col min="6914" max="6914" width="12.5703125" bestFit="1" customWidth="1"/>
    <col min="6922" max="6924" width="9.7109375" customWidth="1"/>
    <col min="6929" max="6929" width="12" customWidth="1"/>
    <col min="6930" max="6930" width="11.5703125" customWidth="1"/>
    <col min="6931" max="6932" width="12.28515625" customWidth="1"/>
    <col min="7170" max="7170" width="12.5703125" bestFit="1" customWidth="1"/>
    <col min="7178" max="7180" width="9.7109375" customWidth="1"/>
    <col min="7185" max="7185" width="12" customWidth="1"/>
    <col min="7186" max="7186" width="11.5703125" customWidth="1"/>
    <col min="7187" max="7188" width="12.28515625" customWidth="1"/>
    <col min="7426" max="7426" width="12.5703125" bestFit="1" customWidth="1"/>
    <col min="7434" max="7436" width="9.7109375" customWidth="1"/>
    <col min="7441" max="7441" width="12" customWidth="1"/>
    <col min="7442" max="7442" width="11.5703125" customWidth="1"/>
    <col min="7443" max="7444" width="12.28515625" customWidth="1"/>
    <col min="7682" max="7682" width="12.5703125" bestFit="1" customWidth="1"/>
    <col min="7690" max="7692" width="9.7109375" customWidth="1"/>
    <col min="7697" max="7697" width="12" customWidth="1"/>
    <col min="7698" max="7698" width="11.5703125" customWidth="1"/>
    <col min="7699" max="7700" width="12.28515625" customWidth="1"/>
    <col min="7938" max="7938" width="12.5703125" bestFit="1" customWidth="1"/>
    <col min="7946" max="7948" width="9.7109375" customWidth="1"/>
    <col min="7953" max="7953" width="12" customWidth="1"/>
    <col min="7954" max="7954" width="11.5703125" customWidth="1"/>
    <col min="7955" max="7956" width="12.28515625" customWidth="1"/>
    <col min="8194" max="8194" width="12.5703125" bestFit="1" customWidth="1"/>
    <col min="8202" max="8204" width="9.7109375" customWidth="1"/>
    <col min="8209" max="8209" width="12" customWidth="1"/>
    <col min="8210" max="8210" width="11.5703125" customWidth="1"/>
    <col min="8211" max="8212" width="12.28515625" customWidth="1"/>
    <col min="8450" max="8450" width="12.5703125" bestFit="1" customWidth="1"/>
    <col min="8458" max="8460" width="9.7109375" customWidth="1"/>
    <col min="8465" max="8465" width="12" customWidth="1"/>
    <col min="8466" max="8466" width="11.5703125" customWidth="1"/>
    <col min="8467" max="8468" width="12.28515625" customWidth="1"/>
    <col min="8706" max="8706" width="12.5703125" bestFit="1" customWidth="1"/>
    <col min="8714" max="8716" width="9.7109375" customWidth="1"/>
    <col min="8721" max="8721" width="12" customWidth="1"/>
    <col min="8722" max="8722" width="11.5703125" customWidth="1"/>
    <col min="8723" max="8724" width="12.28515625" customWidth="1"/>
    <col min="8962" max="8962" width="12.5703125" bestFit="1" customWidth="1"/>
    <col min="8970" max="8972" width="9.7109375" customWidth="1"/>
    <col min="8977" max="8977" width="12" customWidth="1"/>
    <col min="8978" max="8978" width="11.5703125" customWidth="1"/>
    <col min="8979" max="8980" width="12.28515625" customWidth="1"/>
    <col min="9218" max="9218" width="12.5703125" bestFit="1" customWidth="1"/>
    <col min="9226" max="9228" width="9.7109375" customWidth="1"/>
    <col min="9233" max="9233" width="12" customWidth="1"/>
    <col min="9234" max="9234" width="11.5703125" customWidth="1"/>
    <col min="9235" max="9236" width="12.28515625" customWidth="1"/>
    <col min="9474" max="9474" width="12.5703125" bestFit="1" customWidth="1"/>
    <col min="9482" max="9484" width="9.7109375" customWidth="1"/>
    <col min="9489" max="9489" width="12" customWidth="1"/>
    <col min="9490" max="9490" width="11.5703125" customWidth="1"/>
    <col min="9491" max="9492" width="12.28515625" customWidth="1"/>
    <col min="9730" max="9730" width="12.5703125" bestFit="1" customWidth="1"/>
    <col min="9738" max="9740" width="9.7109375" customWidth="1"/>
    <col min="9745" max="9745" width="12" customWidth="1"/>
    <col min="9746" max="9746" width="11.5703125" customWidth="1"/>
    <col min="9747" max="9748" width="12.28515625" customWidth="1"/>
    <col min="9986" max="9986" width="12.5703125" bestFit="1" customWidth="1"/>
    <col min="9994" max="9996" width="9.7109375" customWidth="1"/>
    <col min="10001" max="10001" width="12" customWidth="1"/>
    <col min="10002" max="10002" width="11.5703125" customWidth="1"/>
    <col min="10003" max="10004" width="12.28515625" customWidth="1"/>
    <col min="10242" max="10242" width="12.5703125" bestFit="1" customWidth="1"/>
    <col min="10250" max="10252" width="9.7109375" customWidth="1"/>
    <col min="10257" max="10257" width="12" customWidth="1"/>
    <col min="10258" max="10258" width="11.5703125" customWidth="1"/>
    <col min="10259" max="10260" width="12.28515625" customWidth="1"/>
    <col min="10498" max="10498" width="12.5703125" bestFit="1" customWidth="1"/>
    <col min="10506" max="10508" width="9.7109375" customWidth="1"/>
    <col min="10513" max="10513" width="12" customWidth="1"/>
    <col min="10514" max="10514" width="11.5703125" customWidth="1"/>
    <col min="10515" max="10516" width="12.28515625" customWidth="1"/>
    <col min="10754" max="10754" width="12.5703125" bestFit="1" customWidth="1"/>
    <col min="10762" max="10764" width="9.7109375" customWidth="1"/>
    <col min="10769" max="10769" width="12" customWidth="1"/>
    <col min="10770" max="10770" width="11.5703125" customWidth="1"/>
    <col min="10771" max="10772" width="12.28515625" customWidth="1"/>
    <col min="11010" max="11010" width="12.5703125" bestFit="1" customWidth="1"/>
    <col min="11018" max="11020" width="9.7109375" customWidth="1"/>
    <col min="11025" max="11025" width="12" customWidth="1"/>
    <col min="11026" max="11026" width="11.5703125" customWidth="1"/>
    <col min="11027" max="11028" width="12.28515625" customWidth="1"/>
    <col min="11266" max="11266" width="12.5703125" bestFit="1" customWidth="1"/>
    <col min="11274" max="11276" width="9.7109375" customWidth="1"/>
    <col min="11281" max="11281" width="12" customWidth="1"/>
    <col min="11282" max="11282" width="11.5703125" customWidth="1"/>
    <col min="11283" max="11284" width="12.28515625" customWidth="1"/>
    <col min="11522" max="11522" width="12.5703125" bestFit="1" customWidth="1"/>
    <col min="11530" max="11532" width="9.7109375" customWidth="1"/>
    <col min="11537" max="11537" width="12" customWidth="1"/>
    <col min="11538" max="11538" width="11.5703125" customWidth="1"/>
    <col min="11539" max="11540" width="12.28515625" customWidth="1"/>
    <col min="11778" max="11778" width="12.5703125" bestFit="1" customWidth="1"/>
    <col min="11786" max="11788" width="9.7109375" customWidth="1"/>
    <col min="11793" max="11793" width="12" customWidth="1"/>
    <col min="11794" max="11794" width="11.5703125" customWidth="1"/>
    <col min="11795" max="11796" width="12.28515625" customWidth="1"/>
    <col min="12034" max="12034" width="12.5703125" bestFit="1" customWidth="1"/>
    <col min="12042" max="12044" width="9.7109375" customWidth="1"/>
    <col min="12049" max="12049" width="12" customWidth="1"/>
    <col min="12050" max="12050" width="11.5703125" customWidth="1"/>
    <col min="12051" max="12052" width="12.28515625" customWidth="1"/>
    <col min="12290" max="12290" width="12.5703125" bestFit="1" customWidth="1"/>
    <col min="12298" max="12300" width="9.7109375" customWidth="1"/>
    <col min="12305" max="12305" width="12" customWidth="1"/>
    <col min="12306" max="12306" width="11.5703125" customWidth="1"/>
    <col min="12307" max="12308" width="12.28515625" customWidth="1"/>
    <col min="12546" max="12546" width="12.5703125" bestFit="1" customWidth="1"/>
    <col min="12554" max="12556" width="9.7109375" customWidth="1"/>
    <col min="12561" max="12561" width="12" customWidth="1"/>
    <col min="12562" max="12562" width="11.5703125" customWidth="1"/>
    <col min="12563" max="12564" width="12.28515625" customWidth="1"/>
    <col min="12802" max="12802" width="12.5703125" bestFit="1" customWidth="1"/>
    <col min="12810" max="12812" width="9.7109375" customWidth="1"/>
    <col min="12817" max="12817" width="12" customWidth="1"/>
    <col min="12818" max="12818" width="11.5703125" customWidth="1"/>
    <col min="12819" max="12820" width="12.28515625" customWidth="1"/>
    <col min="13058" max="13058" width="12.5703125" bestFit="1" customWidth="1"/>
    <col min="13066" max="13068" width="9.7109375" customWidth="1"/>
    <col min="13073" max="13073" width="12" customWidth="1"/>
    <col min="13074" max="13074" width="11.5703125" customWidth="1"/>
    <col min="13075" max="13076" width="12.28515625" customWidth="1"/>
    <col min="13314" max="13314" width="12.5703125" bestFit="1" customWidth="1"/>
    <col min="13322" max="13324" width="9.7109375" customWidth="1"/>
    <col min="13329" max="13329" width="12" customWidth="1"/>
    <col min="13330" max="13330" width="11.5703125" customWidth="1"/>
    <col min="13331" max="13332" width="12.28515625" customWidth="1"/>
    <col min="13570" max="13570" width="12.5703125" bestFit="1" customWidth="1"/>
    <col min="13578" max="13580" width="9.7109375" customWidth="1"/>
    <col min="13585" max="13585" width="12" customWidth="1"/>
    <col min="13586" max="13586" width="11.5703125" customWidth="1"/>
    <col min="13587" max="13588" width="12.28515625" customWidth="1"/>
    <col min="13826" max="13826" width="12.5703125" bestFit="1" customWidth="1"/>
    <col min="13834" max="13836" width="9.7109375" customWidth="1"/>
    <col min="13841" max="13841" width="12" customWidth="1"/>
    <col min="13842" max="13842" width="11.5703125" customWidth="1"/>
    <col min="13843" max="13844" width="12.28515625" customWidth="1"/>
    <col min="14082" max="14082" width="12.5703125" bestFit="1" customWidth="1"/>
    <col min="14090" max="14092" width="9.7109375" customWidth="1"/>
    <col min="14097" max="14097" width="12" customWidth="1"/>
    <col min="14098" max="14098" width="11.5703125" customWidth="1"/>
    <col min="14099" max="14100" width="12.28515625" customWidth="1"/>
    <col min="14338" max="14338" width="12.5703125" bestFit="1" customWidth="1"/>
    <col min="14346" max="14348" width="9.7109375" customWidth="1"/>
    <col min="14353" max="14353" width="12" customWidth="1"/>
    <col min="14354" max="14354" width="11.5703125" customWidth="1"/>
    <col min="14355" max="14356" width="12.28515625" customWidth="1"/>
    <col min="14594" max="14594" width="12.5703125" bestFit="1" customWidth="1"/>
    <col min="14602" max="14604" width="9.7109375" customWidth="1"/>
    <col min="14609" max="14609" width="12" customWidth="1"/>
    <col min="14610" max="14610" width="11.5703125" customWidth="1"/>
    <col min="14611" max="14612" width="12.28515625" customWidth="1"/>
    <col min="14850" max="14850" width="12.5703125" bestFit="1" customWidth="1"/>
    <col min="14858" max="14860" width="9.7109375" customWidth="1"/>
    <col min="14865" max="14865" width="12" customWidth="1"/>
    <col min="14866" max="14866" width="11.5703125" customWidth="1"/>
    <col min="14867" max="14868" width="12.28515625" customWidth="1"/>
    <col min="15106" max="15106" width="12.5703125" bestFit="1" customWidth="1"/>
    <col min="15114" max="15116" width="9.7109375" customWidth="1"/>
    <col min="15121" max="15121" width="12" customWidth="1"/>
    <col min="15122" max="15122" width="11.5703125" customWidth="1"/>
    <col min="15123" max="15124" width="12.28515625" customWidth="1"/>
    <col min="15362" max="15362" width="12.5703125" bestFit="1" customWidth="1"/>
    <col min="15370" max="15372" width="9.7109375" customWidth="1"/>
    <col min="15377" max="15377" width="12" customWidth="1"/>
    <col min="15378" max="15378" width="11.5703125" customWidth="1"/>
    <col min="15379" max="15380" width="12.28515625" customWidth="1"/>
    <col min="15618" max="15618" width="12.5703125" bestFit="1" customWidth="1"/>
    <col min="15626" max="15628" width="9.7109375" customWidth="1"/>
    <col min="15633" max="15633" width="12" customWidth="1"/>
    <col min="15634" max="15634" width="11.5703125" customWidth="1"/>
    <col min="15635" max="15636" width="12.28515625" customWidth="1"/>
    <col min="15874" max="15874" width="12.5703125" bestFit="1" customWidth="1"/>
    <col min="15882" max="15884" width="9.7109375" customWidth="1"/>
    <col min="15889" max="15889" width="12" customWidth="1"/>
    <col min="15890" max="15890" width="11.5703125" customWidth="1"/>
    <col min="15891" max="15892" width="12.28515625" customWidth="1"/>
    <col min="16130" max="16130" width="12.5703125" bestFit="1" customWidth="1"/>
    <col min="16138" max="16140" width="9.7109375" customWidth="1"/>
    <col min="16145" max="16145" width="12" customWidth="1"/>
    <col min="16146" max="16146" width="11.5703125" customWidth="1"/>
    <col min="16147" max="16148" width="12.28515625" customWidth="1"/>
  </cols>
  <sheetData>
    <row r="1" spans="1:37">
      <c r="A1" t="s">
        <v>19</v>
      </c>
      <c r="Q1" t="s">
        <v>20</v>
      </c>
      <c r="Y1" s="12" t="s">
        <v>21</v>
      </c>
      <c r="AA1" s="12" t="s">
        <v>22</v>
      </c>
      <c r="AB1" s="12"/>
      <c r="AC1" s="12"/>
      <c r="AD1" s="12"/>
      <c r="AE1" s="12"/>
      <c r="AK1" t="s">
        <v>23</v>
      </c>
    </row>
    <row r="2" spans="1:37">
      <c r="A2" t="s">
        <v>24</v>
      </c>
      <c r="Q2">
        <f ca="1">COUNT(B:B)</f>
        <v>334</v>
      </c>
      <c r="Y2" s="12">
        <f ca="1">MAX(H:H)</f>
        <v>1</v>
      </c>
      <c r="AA2" s="12">
        <f ca="1">Q6</f>
        <v>26.936631853073933</v>
      </c>
      <c r="AB2" s="12">
        <f ca="1">R6</f>
        <v>23398.330741961283</v>
      </c>
      <c r="AC2" s="12">
        <f ca="1">S6</f>
        <v>47564.088710933385</v>
      </c>
      <c r="AD2" s="12">
        <f ca="1">T6</f>
        <v>92879.496671776578</v>
      </c>
      <c r="AE2" s="12">
        <f ca="1">U6</f>
        <v>450967.68002408638</v>
      </c>
      <c r="AK2" t="s">
        <v>25</v>
      </c>
    </row>
    <row r="3" spans="1:37">
      <c r="Q3" t="s">
        <v>13</v>
      </c>
      <c r="R3" t="s">
        <v>26</v>
      </c>
      <c r="S3" t="s">
        <v>27</v>
      </c>
      <c r="AA3" s="12">
        <f ca="1">$Y$2*1.05</f>
        <v>1.05</v>
      </c>
      <c r="AB3" s="12">
        <f ca="1">$Y$2*1.05</f>
        <v>1.05</v>
      </c>
      <c r="AC3" s="12">
        <f ca="1">$Y$2*1.05</f>
        <v>1.05</v>
      </c>
      <c r="AD3" s="12">
        <f ca="1">$Y$2*1.05</f>
        <v>1.05</v>
      </c>
      <c r="AE3" s="12">
        <f ca="1">$Y$2*1.05</f>
        <v>1.05</v>
      </c>
    </row>
    <row r="4" spans="1:37">
      <c r="A4" t="s">
        <v>28</v>
      </c>
      <c r="Q4">
        <f ca="1">AVERAGE(B:B)</f>
        <v>67999.266456176425</v>
      </c>
      <c r="R4">
        <f ca="1">STDEV(B:B)</f>
        <v>67562.771983031154</v>
      </c>
      <c r="S4">
        <f ca="1">R4/SQRT(Q2)</f>
        <v>3696.8704024550389</v>
      </c>
      <c r="T4" s="13"/>
      <c r="AA4" s="12" t="s">
        <v>29</v>
      </c>
      <c r="AB4" s="12"/>
      <c r="AC4" s="12"/>
      <c r="AD4" s="12"/>
      <c r="AE4" s="12"/>
      <c r="AK4" t="s">
        <v>30</v>
      </c>
    </row>
    <row r="5" spans="1:37">
      <c r="A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AA5" s="12">
        <f ca="1">Q4-R4</f>
        <v>436.4944731452706</v>
      </c>
      <c r="AB5" s="12">
        <f ca="1">Q4</f>
        <v>67999.266456176425</v>
      </c>
      <c r="AC5" s="12">
        <f ca="1">Q4+R4</f>
        <v>135562.03843920759</v>
      </c>
      <c r="AD5" s="12"/>
      <c r="AE5" s="12"/>
    </row>
    <row r="6" spans="1:37">
      <c r="A6" t="s">
        <v>37</v>
      </c>
      <c r="Q6">
        <f ca="1">MIN(B:B)</f>
        <v>26.936631853073933</v>
      </c>
      <c r="R6">
        <f ca="1">QUARTILE(B:B,1)</f>
        <v>23398.330741961283</v>
      </c>
      <c r="S6">
        <f ca="1">MEDIAN(B:B)</f>
        <v>47564.088710933385</v>
      </c>
      <c r="T6">
        <f ca="1">QUARTILE(B:B,3)</f>
        <v>92879.496671776578</v>
      </c>
      <c r="U6">
        <f ca="1">MAX(B:B)</f>
        <v>450967.68002408638</v>
      </c>
      <c r="AA6" s="12">
        <f ca="1">$Y$2*1.1</f>
        <v>1.1000000000000001</v>
      </c>
      <c r="AB6" s="12">
        <f ca="1">$Y$2*1.1</f>
        <v>1.1000000000000001</v>
      </c>
      <c r="AC6" s="12">
        <f ca="1">$Y$2*1.1</f>
        <v>1.1000000000000001</v>
      </c>
      <c r="AD6" s="12"/>
      <c r="AE6" s="12"/>
      <c r="AK6" t="s">
        <v>38</v>
      </c>
    </row>
    <row r="7" spans="1:37">
      <c r="A7" t="s">
        <v>39</v>
      </c>
      <c r="AA7" s="12" t="str">
        <f>100*T4&amp;"% Confidence Interval"</f>
        <v>0% Confidence Interval</v>
      </c>
      <c r="AB7" s="12"/>
      <c r="AC7" s="12"/>
      <c r="AD7" s="12"/>
      <c r="AE7" s="12"/>
    </row>
    <row r="8" spans="1:37">
      <c r="A8" t="s">
        <v>40</v>
      </c>
      <c r="AA8" s="12">
        <f ca="1">Q4-V4</f>
        <v>67999.266456176425</v>
      </c>
      <c r="AB8" s="12">
        <f ca="1">Q4</f>
        <v>67999.266456176425</v>
      </c>
      <c r="AC8" s="12">
        <f ca="1">Q4+V4</f>
        <v>67999.266456176425</v>
      </c>
      <c r="AD8" s="12"/>
      <c r="AE8" s="12"/>
    </row>
    <row r="9" spans="1:37">
      <c r="A9" t="s">
        <v>41</v>
      </c>
      <c r="AA9" s="12">
        <f ca="1">$Y$2*1.15</f>
        <v>1.1499999999999999</v>
      </c>
      <c r="AB9" s="12">
        <f ca="1">$Y$2*1.15</f>
        <v>1.1499999999999999</v>
      </c>
      <c r="AC9" s="12">
        <f ca="1">$Y$2*1.15</f>
        <v>1.1499999999999999</v>
      </c>
    </row>
    <row r="10" spans="1:37">
      <c r="A10" t="s">
        <v>42</v>
      </c>
      <c r="O10" t="s">
        <v>43</v>
      </c>
    </row>
    <row r="11" spans="1:37">
      <c r="H11" t="s">
        <v>44</v>
      </c>
      <c r="O11">
        <f>COUNT(N15:N65536)</f>
        <v>14</v>
      </c>
      <c r="AC11" t="s">
        <v>45</v>
      </c>
    </row>
    <row r="12" spans="1:37">
      <c r="H12" s="14">
        <v>1</v>
      </c>
      <c r="N12" t="s">
        <v>46</v>
      </c>
      <c r="AC12" t="s">
        <v>47</v>
      </c>
    </row>
    <row r="13" spans="1:37">
      <c r="N13" t="s">
        <v>48</v>
      </c>
      <c r="AC13" t="s">
        <v>49</v>
      </c>
    </row>
    <row r="14" spans="1:37" ht="60">
      <c r="B14" s="15" t="s">
        <v>83</v>
      </c>
      <c r="C14" s="9" t="s">
        <v>50</v>
      </c>
      <c r="D14" s="9" t="s">
        <v>51</v>
      </c>
      <c r="E14" s="9" t="s">
        <v>52</v>
      </c>
      <c r="F14" s="9" t="s">
        <v>53</v>
      </c>
      <c r="G14" s="9" t="str">
        <f>"Ordered "&amp;B14</f>
        <v>Ordered Household Income</v>
      </c>
      <c r="H14" s="9" t="str">
        <f>B14</f>
        <v>Household Income</v>
      </c>
      <c r="I14" s="9" t="s">
        <v>54</v>
      </c>
      <c r="J14" s="9" t="s">
        <v>55</v>
      </c>
      <c r="K14" s="9"/>
      <c r="L14" s="9"/>
      <c r="N14" t="s">
        <v>4</v>
      </c>
      <c r="O14" t="s">
        <v>5</v>
      </c>
      <c r="P14" t="s">
        <v>56</v>
      </c>
      <c r="Q14" s="9" t="s">
        <v>57</v>
      </c>
      <c r="R14" s="9" t="s">
        <v>58</v>
      </c>
      <c r="S14" s="9" t="s">
        <v>59</v>
      </c>
      <c r="T14" s="9" t="s">
        <v>60</v>
      </c>
      <c r="AC14" t="s">
        <v>61</v>
      </c>
    </row>
    <row r="15" spans="1:37">
      <c r="B15">
        <f ca="1">IncomeGenerator!Q13</f>
        <v>40320.369770437326</v>
      </c>
      <c r="C15">
        <v>1</v>
      </c>
      <c r="D15">
        <f ca="1">(C15-0.5)/$Q$2</f>
        <v>1.4970059880239522E-3</v>
      </c>
      <c r="E15">
        <f ca="1">1-D15</f>
        <v>0.99850299401197606</v>
      </c>
      <c r="F15" s="16">
        <f ca="1">NORMINV((C15-0.5)/$Q$2,0,1)</f>
        <v>-2.9683520501763883</v>
      </c>
      <c r="G15">
        <f ca="1">IF(C15&lt;=COUNT(B:B),SMALL(B:B,C15),NA())</f>
        <v>26.936631853073933</v>
      </c>
      <c r="H15" s="17">
        <v>1</v>
      </c>
      <c r="I15" s="16">
        <f t="shared" ref="I15:I31" ca="1" si="0">NORMDIST(G15,$Q$4,$R$4,TRUE)</f>
        <v>0.15719290067081157</v>
      </c>
      <c r="J15" s="16">
        <f ca="1">D15-I15</f>
        <v>-0.15569589468278761</v>
      </c>
      <c r="K15" s="16"/>
      <c r="L15" s="16"/>
      <c r="N15" s="14">
        <v>0</v>
      </c>
      <c r="O15">
        <f t="shared" ref="O15:O28" si="1">N16</f>
        <v>20000</v>
      </c>
      <c r="P15" s="17" t="str">
        <f>"&lt;"&amp;O15</f>
        <v>&lt;20000</v>
      </c>
      <c r="Q15">
        <f ca="1">COUNTIF(B:B,"&lt;" &amp;O15)</f>
        <v>69</v>
      </c>
      <c r="R15">
        <f ca="1">Q15</f>
        <v>69</v>
      </c>
      <c r="S15" s="18">
        <f ca="1">R15/$Q$2</f>
        <v>0.20658682634730538</v>
      </c>
      <c r="T15" s="19">
        <f ca="1">S15</f>
        <v>0.20658682634730538</v>
      </c>
      <c r="AC15" t="s">
        <v>62</v>
      </c>
    </row>
    <row r="16" spans="1:37">
      <c r="B16">
        <f ca="1">IncomeGenerator!Q14</f>
        <v>18714.716511698105</v>
      </c>
      <c r="C16">
        <v>2</v>
      </c>
      <c r="D16">
        <f t="shared" ref="D16:D31" ca="1" si="2">(C16-0.5)/$Q$2</f>
        <v>4.4910179640718561E-3</v>
      </c>
      <c r="E16">
        <f t="shared" ref="E16:E31" ca="1" si="3">1-D16</f>
        <v>0.99550898203592819</v>
      </c>
      <c r="F16" s="16">
        <f t="shared" ref="F16:F31" ca="1" si="4">NORMINV((C16-0.5)/$Q$2,0,1)</f>
        <v>-2.6127371245687172</v>
      </c>
      <c r="G16">
        <f t="shared" ref="G16:G24" ca="1" si="5">SMALL(B:B,C16)</f>
        <v>351.531361614042</v>
      </c>
      <c r="H16">
        <f t="shared" ref="H16:H31" ca="1" si="6">IF(ROUND($AC$32*G16,$AC$30)=ROUND($AC$32*G15,$AC$30),H15+1,$H$12)</f>
        <v>1</v>
      </c>
      <c r="I16" s="16">
        <f t="shared" ca="1" si="0"/>
        <v>0.15835115659502288</v>
      </c>
      <c r="J16" s="16">
        <f t="shared" ref="J16:J31" ca="1" si="7">D16-I16</f>
        <v>-0.15386013863095102</v>
      </c>
      <c r="K16" s="16"/>
      <c r="L16" s="16"/>
      <c r="N16" s="14">
        <v>20000</v>
      </c>
      <c r="O16">
        <f t="shared" si="1"/>
        <v>40000</v>
      </c>
      <c r="P16" t="str">
        <f t="shared" ref="P16:P28" si="8">N16&amp;" to &lt;"&amp;O16</f>
        <v>20000 to &lt;40000</v>
      </c>
      <c r="Q16">
        <f t="shared" ref="Q16:Q28" ca="1" si="9">COUNTIF(B:B,"&lt;" &amp;O16)</f>
        <v>140</v>
      </c>
      <c r="R16">
        <f ca="1">Q16-Q15</f>
        <v>71</v>
      </c>
      <c r="S16" s="18">
        <f t="shared" ref="S16:S28" ca="1" si="10">R16/$Q$2</f>
        <v>0.21257485029940121</v>
      </c>
      <c r="T16" s="19">
        <f ca="1">T15+S16</f>
        <v>0.41916167664670656</v>
      </c>
      <c r="AC16" t="s">
        <v>63</v>
      </c>
    </row>
    <row r="17" spans="2:30">
      <c r="B17">
        <f ca="1">IncomeGenerator!Q15</f>
        <v>120826.02346932638</v>
      </c>
      <c r="C17">
        <v>3</v>
      </c>
      <c r="D17">
        <f t="shared" ca="1" si="2"/>
        <v>7.4850299401197605E-3</v>
      </c>
      <c r="E17">
        <f t="shared" ca="1" si="3"/>
        <v>0.99251497005988021</v>
      </c>
      <c r="F17" s="16">
        <f t="shared" ca="1" si="4"/>
        <v>-2.4331025614804069</v>
      </c>
      <c r="G17">
        <f t="shared" ca="1" si="5"/>
        <v>737.03299933109759</v>
      </c>
      <c r="H17">
        <f t="shared" ca="1" si="6"/>
        <v>1</v>
      </c>
      <c r="I17" s="16">
        <f t="shared" ca="1" si="0"/>
        <v>0.15973400285369807</v>
      </c>
      <c r="J17" s="16">
        <f t="shared" ca="1" si="7"/>
        <v>-0.15224897291357831</v>
      </c>
      <c r="K17" s="16"/>
      <c r="L17" s="16"/>
      <c r="N17" s="14">
        <v>40000</v>
      </c>
      <c r="O17">
        <f t="shared" si="1"/>
        <v>60000</v>
      </c>
      <c r="P17" t="str">
        <f t="shared" si="8"/>
        <v>40000 to &lt;60000</v>
      </c>
      <c r="Q17">
        <f t="shared" ca="1" si="9"/>
        <v>197</v>
      </c>
      <c r="R17">
        <f t="shared" ref="R17:R28" ca="1" si="11">Q17-Q16</f>
        <v>57</v>
      </c>
      <c r="S17" s="18">
        <f t="shared" ca="1" si="10"/>
        <v>0.17065868263473055</v>
      </c>
      <c r="T17" s="19">
        <f t="shared" ref="T17:T28" ca="1" si="12">T16+S17</f>
        <v>0.58982035928143706</v>
      </c>
      <c r="AC17" t="s">
        <v>64</v>
      </c>
    </row>
    <row r="18" spans="2:30">
      <c r="B18">
        <f ca="1">IncomeGenerator!Q16</f>
        <v>84567.746666497391</v>
      </c>
      <c r="C18">
        <v>4</v>
      </c>
      <c r="D18">
        <f t="shared" ca="1" si="2"/>
        <v>1.0479041916167664E-2</v>
      </c>
      <c r="E18">
        <f t="shared" ca="1" si="3"/>
        <v>0.98952095808383234</v>
      </c>
      <c r="F18" s="16">
        <f t="shared" ca="1" si="4"/>
        <v>-2.3087387291928314</v>
      </c>
      <c r="G18">
        <f t="shared" ca="1" si="5"/>
        <v>982.90418048528011</v>
      </c>
      <c r="H18">
        <f t="shared" ca="1" si="6"/>
        <v>1</v>
      </c>
      <c r="I18" s="16">
        <f t="shared" ca="1" si="0"/>
        <v>0.16062009024499319</v>
      </c>
      <c r="J18" s="16">
        <f t="shared" ca="1" si="7"/>
        <v>-0.15014104832882552</v>
      </c>
      <c r="K18" s="16"/>
      <c r="L18" s="16"/>
      <c r="N18" s="14">
        <v>60000</v>
      </c>
      <c r="O18">
        <f t="shared" si="1"/>
        <v>80000</v>
      </c>
      <c r="P18" t="str">
        <f t="shared" si="8"/>
        <v>60000 to &lt;80000</v>
      </c>
      <c r="Q18">
        <f t="shared" ca="1" si="9"/>
        <v>233</v>
      </c>
      <c r="R18">
        <f t="shared" ca="1" si="11"/>
        <v>36</v>
      </c>
      <c r="S18" s="18">
        <f t="shared" ca="1" si="10"/>
        <v>0.10778443113772455</v>
      </c>
      <c r="T18" s="19">
        <f t="shared" ca="1" si="12"/>
        <v>0.69760479041916157</v>
      </c>
      <c r="AC18" t="s">
        <v>65</v>
      </c>
    </row>
    <row r="19" spans="2:30">
      <c r="B19">
        <f ca="1">IncomeGenerator!Q17</f>
        <v>51177.107256676813</v>
      </c>
      <c r="C19">
        <v>5</v>
      </c>
      <c r="D19">
        <f t="shared" ca="1" si="2"/>
        <v>1.3473053892215569E-2</v>
      </c>
      <c r="E19">
        <f t="shared" ca="1" si="3"/>
        <v>0.98652694610778446</v>
      </c>
      <c r="F19" s="16">
        <f t="shared" ca="1" si="4"/>
        <v>-2.21229761517945</v>
      </c>
      <c r="G19">
        <f t="shared" ca="1" si="5"/>
        <v>1010.0858383876759</v>
      </c>
      <c r="H19">
        <f t="shared" ca="1" si="6"/>
        <v>1</v>
      </c>
      <c r="I19" s="16">
        <f t="shared" ca="1" si="0"/>
        <v>0.16071824607073307</v>
      </c>
      <c r="J19" s="16">
        <f t="shared" ca="1" si="7"/>
        <v>-0.1472451921785175</v>
      </c>
      <c r="K19" s="16"/>
      <c r="L19" s="16"/>
      <c r="N19" s="14">
        <v>80000</v>
      </c>
      <c r="O19">
        <f t="shared" si="1"/>
        <v>100000</v>
      </c>
      <c r="P19" t="str">
        <f t="shared" si="8"/>
        <v>80000 to &lt;100000</v>
      </c>
      <c r="Q19">
        <f t="shared" ca="1" si="9"/>
        <v>261</v>
      </c>
      <c r="R19">
        <f t="shared" ca="1" si="11"/>
        <v>28</v>
      </c>
      <c r="S19" s="18">
        <f t="shared" ca="1" si="10"/>
        <v>8.3832335329341312E-2</v>
      </c>
      <c r="T19" s="19">
        <f t="shared" ca="1" si="12"/>
        <v>0.78143712574850288</v>
      </c>
      <c r="AC19" t="s">
        <v>66</v>
      </c>
    </row>
    <row r="20" spans="2:30">
      <c r="B20">
        <f ca="1">IncomeGenerator!Q18</f>
        <v>32441.329383742886</v>
      </c>
      <c r="C20">
        <v>6</v>
      </c>
      <c r="D20">
        <f t="shared" ca="1" si="2"/>
        <v>1.6467065868263474E-2</v>
      </c>
      <c r="E20">
        <f t="shared" ca="1" si="3"/>
        <v>0.98353293413173648</v>
      </c>
      <c r="F20" s="16">
        <f t="shared" ca="1" si="4"/>
        <v>-2.1328853582464897</v>
      </c>
      <c r="G20">
        <f t="shared" ca="1" si="5"/>
        <v>1082.1337346729076</v>
      </c>
      <c r="H20">
        <f t="shared" ca="1" si="6"/>
        <v>1</v>
      </c>
      <c r="I20" s="16">
        <f t="shared" ca="1" si="0"/>
        <v>0.16097860807537395</v>
      </c>
      <c r="J20" s="16">
        <f t="shared" ca="1" si="7"/>
        <v>-0.14451154220711049</v>
      </c>
      <c r="K20" s="16"/>
      <c r="L20" s="16"/>
      <c r="N20" s="14">
        <v>100000</v>
      </c>
      <c r="O20">
        <f t="shared" si="1"/>
        <v>120000</v>
      </c>
      <c r="P20" t="str">
        <f t="shared" si="8"/>
        <v>100000 to &lt;120000</v>
      </c>
      <c r="Q20">
        <f t="shared" ca="1" si="9"/>
        <v>283</v>
      </c>
      <c r="R20">
        <f t="shared" ca="1" si="11"/>
        <v>22</v>
      </c>
      <c r="S20" s="18">
        <f t="shared" ca="1" si="10"/>
        <v>6.5868263473053898E-2</v>
      </c>
      <c r="T20" s="19">
        <f t="shared" ca="1" si="12"/>
        <v>0.84730538922155674</v>
      </c>
      <c r="AC20" t="s">
        <v>67</v>
      </c>
    </row>
    <row r="21" spans="2:30">
      <c r="B21">
        <f ca="1">IncomeGenerator!Q19</f>
        <v>159401.71092301758</v>
      </c>
      <c r="C21">
        <v>7</v>
      </c>
      <c r="D21">
        <f t="shared" ca="1" si="2"/>
        <v>1.9461077844311378E-2</v>
      </c>
      <c r="E21">
        <f t="shared" ca="1" si="3"/>
        <v>0.98053892215568861</v>
      </c>
      <c r="F21" s="16">
        <f t="shared" ca="1" si="4"/>
        <v>-2.0650089265293907</v>
      </c>
      <c r="G21">
        <f t="shared" ca="1" si="5"/>
        <v>1132.4021668570972</v>
      </c>
      <c r="H21">
        <f t="shared" ca="1" si="6"/>
        <v>1</v>
      </c>
      <c r="I21" s="16">
        <f t="shared" ca="1" si="0"/>
        <v>0.16116042781990181</v>
      </c>
      <c r="J21" s="16">
        <f t="shared" ca="1" si="7"/>
        <v>-0.14169934997559042</v>
      </c>
      <c r="K21" s="16"/>
      <c r="L21" s="16"/>
      <c r="N21" s="14">
        <v>120000</v>
      </c>
      <c r="O21">
        <f t="shared" si="1"/>
        <v>140000</v>
      </c>
      <c r="P21" t="str">
        <f t="shared" si="8"/>
        <v>120000 to &lt;140000</v>
      </c>
      <c r="Q21">
        <f t="shared" ca="1" si="9"/>
        <v>296</v>
      </c>
      <c r="R21">
        <f t="shared" ca="1" si="11"/>
        <v>13</v>
      </c>
      <c r="S21" s="18">
        <f t="shared" ca="1" si="10"/>
        <v>3.8922155688622756E-2</v>
      </c>
      <c r="T21" s="19">
        <f t="shared" ca="1" si="12"/>
        <v>0.88622754491017952</v>
      </c>
      <c r="AC21" t="s">
        <v>68</v>
      </c>
    </row>
    <row r="22" spans="2:30">
      <c r="B22">
        <f ca="1">IncomeGenerator!Q20</f>
        <v>25067.736966056807</v>
      </c>
      <c r="C22">
        <v>8</v>
      </c>
      <c r="D22">
        <f t="shared" ca="1" si="2"/>
        <v>2.2455089820359281E-2</v>
      </c>
      <c r="E22">
        <f t="shared" ca="1" si="3"/>
        <v>0.97754491017964074</v>
      </c>
      <c r="F22" s="16">
        <f t="shared" ca="1" si="4"/>
        <v>-2.0054947668615291</v>
      </c>
      <c r="G22">
        <f t="shared" ca="1" si="5"/>
        <v>1635.9014619689976</v>
      </c>
      <c r="H22">
        <f t="shared" ca="1" si="6"/>
        <v>1</v>
      </c>
      <c r="I22" s="16">
        <f t="shared" ca="1" si="0"/>
        <v>0.16298896181229572</v>
      </c>
      <c r="J22" s="16">
        <f t="shared" ca="1" si="7"/>
        <v>-0.14053387199193643</v>
      </c>
      <c r="K22" s="16"/>
      <c r="L22" s="16"/>
      <c r="N22" s="14">
        <v>140000</v>
      </c>
      <c r="O22">
        <f t="shared" si="1"/>
        <v>160000</v>
      </c>
      <c r="P22" t="str">
        <f t="shared" si="8"/>
        <v>140000 to &lt;160000</v>
      </c>
      <c r="Q22">
        <f t="shared" ca="1" si="9"/>
        <v>308</v>
      </c>
      <c r="R22">
        <f t="shared" ca="1" si="11"/>
        <v>12</v>
      </c>
      <c r="S22" s="18">
        <f t="shared" ca="1" si="10"/>
        <v>3.5928143712574849E-2</v>
      </c>
      <c r="T22" s="19">
        <f t="shared" ca="1" si="12"/>
        <v>0.92215568862275432</v>
      </c>
      <c r="AC22" t="s">
        <v>69</v>
      </c>
    </row>
    <row r="23" spans="2:30">
      <c r="B23">
        <f ca="1">IncomeGenerator!Q21</f>
        <v>18961.352642225193</v>
      </c>
      <c r="C23">
        <v>9</v>
      </c>
      <c r="D23">
        <f t="shared" ca="1" si="2"/>
        <v>2.5449101796407185E-2</v>
      </c>
      <c r="E23">
        <f t="shared" ca="1" si="3"/>
        <v>0.97455089820359286</v>
      </c>
      <c r="F23" s="16">
        <f t="shared" ca="1" si="4"/>
        <v>-1.9523370317843751</v>
      </c>
      <c r="G23">
        <f t="shared" ca="1" si="5"/>
        <v>1874.6718877027536</v>
      </c>
      <c r="H23">
        <f t="shared" ca="1" si="6"/>
        <v>1</v>
      </c>
      <c r="I23" s="16">
        <f t="shared" ca="1" si="0"/>
        <v>0.16386078892366335</v>
      </c>
      <c r="J23" s="16">
        <f t="shared" ca="1" si="7"/>
        <v>-0.13841168712725616</v>
      </c>
      <c r="K23" s="16"/>
      <c r="L23" s="16"/>
      <c r="N23" s="14">
        <v>160000</v>
      </c>
      <c r="O23">
        <f t="shared" si="1"/>
        <v>180000</v>
      </c>
      <c r="P23" t="str">
        <f t="shared" si="8"/>
        <v>160000 to &lt;180000</v>
      </c>
      <c r="Q23">
        <f t="shared" ca="1" si="9"/>
        <v>316</v>
      </c>
      <c r="R23">
        <f t="shared" ca="1" si="11"/>
        <v>8</v>
      </c>
      <c r="S23" s="18">
        <f t="shared" ca="1" si="10"/>
        <v>2.3952095808383235E-2</v>
      </c>
      <c r="T23" s="19">
        <f t="shared" ca="1" si="12"/>
        <v>0.94610778443113752</v>
      </c>
      <c r="AC23" t="s">
        <v>70</v>
      </c>
    </row>
    <row r="24" spans="2:30">
      <c r="B24">
        <f ca="1">IncomeGenerator!Q22</f>
        <v>77870.403239033476</v>
      </c>
      <c r="C24">
        <v>10</v>
      </c>
      <c r="D24">
        <f t="shared" ca="1" si="2"/>
        <v>2.8443113772455089E-2</v>
      </c>
      <c r="E24">
        <f t="shared" ca="1" si="3"/>
        <v>0.97155688622754488</v>
      </c>
      <c r="F24" s="16">
        <f t="shared" ca="1" si="4"/>
        <v>-1.9041839786906032</v>
      </c>
      <c r="G24">
        <f t="shared" ca="1" si="5"/>
        <v>2080.6352853261496</v>
      </c>
      <c r="H24">
        <f t="shared" ca="1" si="6"/>
        <v>1</v>
      </c>
      <c r="I24" s="16">
        <f t="shared" ca="1" si="0"/>
        <v>0.16461525377141301</v>
      </c>
      <c r="J24" s="16">
        <f t="shared" ca="1" si="7"/>
        <v>-0.13617213999895791</v>
      </c>
      <c r="K24" s="16"/>
      <c r="L24" s="16"/>
      <c r="N24" s="14">
        <v>180000</v>
      </c>
      <c r="O24">
        <f t="shared" si="1"/>
        <v>200000</v>
      </c>
      <c r="P24" t="str">
        <f t="shared" si="8"/>
        <v>180000 to &lt;200000</v>
      </c>
      <c r="Q24">
        <f t="shared" ca="1" si="9"/>
        <v>321</v>
      </c>
      <c r="R24">
        <f t="shared" ca="1" si="11"/>
        <v>5</v>
      </c>
      <c r="S24" s="18">
        <f t="shared" ca="1" si="10"/>
        <v>1.4970059880239521E-2</v>
      </c>
      <c r="T24" s="19">
        <f t="shared" ca="1" si="12"/>
        <v>0.96107784431137699</v>
      </c>
      <c r="AC24" t="s">
        <v>71</v>
      </c>
    </row>
    <row r="25" spans="2:30">
      <c r="B25">
        <f ca="1">IncomeGenerator!Q23</f>
        <v>16974.774527981735</v>
      </c>
      <c r="C25">
        <v>11</v>
      </c>
      <c r="D25">
        <f t="shared" ca="1" si="2"/>
        <v>3.1437125748502992E-2</v>
      </c>
      <c r="E25">
        <f t="shared" ca="1" si="3"/>
        <v>0.96856287425149701</v>
      </c>
      <c r="F25" s="16">
        <f t="shared" ca="1" si="4"/>
        <v>-1.8600796949211214</v>
      </c>
      <c r="G25">
        <f t="shared" ref="G25:G31" ca="1" si="13">SMALL(B:B,C25)</f>
        <v>2097.2731598846649</v>
      </c>
      <c r="H25">
        <f t="shared" ca="1" si="6"/>
        <v>1</v>
      </c>
      <c r="I25" s="16">
        <f t="shared" ca="1" si="0"/>
        <v>0.16467629810381379</v>
      </c>
      <c r="J25" s="16">
        <f t="shared" ca="1" si="7"/>
        <v>-0.1332391723553108</v>
      </c>
      <c r="K25" s="16"/>
      <c r="L25" s="16"/>
      <c r="N25" s="14">
        <v>200000</v>
      </c>
      <c r="O25">
        <f t="shared" si="1"/>
        <v>220000</v>
      </c>
      <c r="P25" t="str">
        <f t="shared" si="8"/>
        <v>200000 to &lt;220000</v>
      </c>
      <c r="Q25">
        <f t="shared" ca="1" si="9"/>
        <v>322</v>
      </c>
      <c r="R25">
        <f t="shared" ca="1" si="11"/>
        <v>1</v>
      </c>
      <c r="S25" s="18">
        <f t="shared" ca="1" si="10"/>
        <v>2.9940119760479044E-3</v>
      </c>
      <c r="T25" s="19">
        <f t="shared" ca="1" si="12"/>
        <v>0.96407185628742487</v>
      </c>
    </row>
    <row r="26" spans="2:30">
      <c r="B26">
        <f ca="1">IncomeGenerator!Q24</f>
        <v>8317.9284598885588</v>
      </c>
      <c r="C26">
        <v>12</v>
      </c>
      <c r="D26">
        <f t="shared" ca="1" si="2"/>
        <v>3.4431137724550899E-2</v>
      </c>
      <c r="E26">
        <f t="shared" ca="1" si="3"/>
        <v>0.96556886227544914</v>
      </c>
      <c r="F26" s="16">
        <f t="shared" ca="1" si="4"/>
        <v>-1.8193222849227837</v>
      </c>
      <c r="G26">
        <f t="shared" ca="1" si="13"/>
        <v>2467.5154171576987</v>
      </c>
      <c r="H26">
        <f t="shared" ca="1" si="6"/>
        <v>1</v>
      </c>
      <c r="I26" s="16">
        <f t="shared" ca="1" si="0"/>
        <v>0.16603851010501022</v>
      </c>
      <c r="J26" s="16">
        <f t="shared" ca="1" si="7"/>
        <v>-0.13160737238045933</v>
      </c>
      <c r="K26" s="16"/>
      <c r="L26" s="16"/>
      <c r="N26" s="14">
        <v>220000</v>
      </c>
      <c r="O26">
        <f t="shared" si="1"/>
        <v>240000</v>
      </c>
      <c r="P26" t="str">
        <f t="shared" si="8"/>
        <v>220000 to &lt;240000</v>
      </c>
      <c r="Q26">
        <f t="shared" ca="1" si="9"/>
        <v>325</v>
      </c>
      <c r="R26">
        <f t="shared" ca="1" si="11"/>
        <v>3</v>
      </c>
      <c r="S26" s="18">
        <f t="shared" ca="1" si="10"/>
        <v>8.9820359281437123E-3</v>
      </c>
      <c r="T26" s="19">
        <f t="shared" ca="1" si="12"/>
        <v>0.97305389221556859</v>
      </c>
      <c r="AC26" t="s">
        <v>72</v>
      </c>
    </row>
    <row r="27" spans="2:30">
      <c r="B27">
        <f ca="1">IncomeGenerator!Q25</f>
        <v>92260.39647507215</v>
      </c>
      <c r="C27">
        <v>13</v>
      </c>
      <c r="D27">
        <f t="shared" ca="1" si="2"/>
        <v>3.7425149700598799E-2</v>
      </c>
      <c r="E27">
        <f t="shared" ca="1" si="3"/>
        <v>0.96257485029940115</v>
      </c>
      <c r="F27" s="16">
        <f t="shared" ca="1" si="4"/>
        <v>-1.7813805749396308</v>
      </c>
      <c r="G27">
        <f t="shared" ca="1" si="13"/>
        <v>2714.8914580200926</v>
      </c>
      <c r="H27">
        <f t="shared" ca="1" si="6"/>
        <v>1</v>
      </c>
      <c r="I27" s="16">
        <f t="shared" ca="1" si="0"/>
        <v>0.16695271306983855</v>
      </c>
      <c r="J27" s="16">
        <f t="shared" ca="1" si="7"/>
        <v>-0.12952756336923976</v>
      </c>
      <c r="K27" s="16"/>
      <c r="L27" s="16"/>
      <c r="N27" s="14">
        <v>240000</v>
      </c>
      <c r="O27">
        <f t="shared" si="1"/>
        <v>260000</v>
      </c>
      <c r="P27" t="str">
        <f t="shared" si="8"/>
        <v>240000 to &lt;260000</v>
      </c>
      <c r="Q27">
        <f t="shared" ca="1" si="9"/>
        <v>326</v>
      </c>
      <c r="R27">
        <f t="shared" ca="1" si="11"/>
        <v>1</v>
      </c>
      <c r="S27" s="18">
        <f t="shared" ca="1" si="10"/>
        <v>2.9940119760479044E-3</v>
      </c>
      <c r="T27" s="19">
        <f t="shared" ca="1" si="12"/>
        <v>0.97604790419161647</v>
      </c>
      <c r="AC27" t="s">
        <v>73</v>
      </c>
    </row>
    <row r="28" spans="2:30">
      <c r="B28">
        <f ca="1">IncomeGenerator!Q26</f>
        <v>189571.52495002485</v>
      </c>
      <c r="C28">
        <v>14</v>
      </c>
      <c r="D28">
        <f t="shared" ca="1" si="2"/>
        <v>4.0419161676646706E-2</v>
      </c>
      <c r="E28">
        <f t="shared" ca="1" si="3"/>
        <v>0.95958083832335328</v>
      </c>
      <c r="F28" s="16">
        <f t="shared" ca="1" si="4"/>
        <v>-1.7458425016967576</v>
      </c>
      <c r="G28">
        <f t="shared" ca="1" si="13"/>
        <v>3965.1258341913399</v>
      </c>
      <c r="H28">
        <f t="shared" ca="1" si="6"/>
        <v>1</v>
      </c>
      <c r="I28" s="16">
        <f t="shared" ca="1" si="0"/>
        <v>0.17162262910246667</v>
      </c>
      <c r="J28" s="16">
        <f t="shared" ca="1" si="7"/>
        <v>-0.13120346742581995</v>
      </c>
      <c r="K28" s="16"/>
      <c r="L28" s="16"/>
      <c r="N28" s="14">
        <v>260000</v>
      </c>
      <c r="O28">
        <f t="shared" si="1"/>
        <v>0</v>
      </c>
      <c r="P28" t="str">
        <f t="shared" si="8"/>
        <v>260000 to &lt;0</v>
      </c>
      <c r="Q28">
        <f t="shared" ca="1" si="9"/>
        <v>0</v>
      </c>
      <c r="R28">
        <f t="shared" ca="1" si="11"/>
        <v>-326</v>
      </c>
      <c r="S28" s="18">
        <f t="shared" ca="1" si="10"/>
        <v>-0.9760479041916168</v>
      </c>
      <c r="T28" s="19">
        <f t="shared" ca="1" si="12"/>
        <v>0</v>
      </c>
      <c r="AC28" t="s">
        <v>74</v>
      </c>
    </row>
    <row r="29" spans="2:30">
      <c r="B29">
        <f ca="1">IncomeGenerator!Q27</f>
        <v>48993.829062046425</v>
      </c>
      <c r="C29">
        <v>15</v>
      </c>
      <c r="D29">
        <f t="shared" ca="1" si="2"/>
        <v>4.3413173652694613E-2</v>
      </c>
      <c r="E29">
        <f t="shared" ca="1" si="3"/>
        <v>0.95658682634730541</v>
      </c>
      <c r="F29" s="16">
        <f t="shared" ca="1" si="4"/>
        <v>-1.712381710620517</v>
      </c>
      <c r="G29">
        <f t="shared" ca="1" si="13"/>
        <v>4078.1134260816643</v>
      </c>
      <c r="H29">
        <f t="shared" ca="1" si="6"/>
        <v>1</v>
      </c>
      <c r="I29" s="16">
        <f t="shared" ca="1" si="0"/>
        <v>0.1720487373276757</v>
      </c>
      <c r="J29" s="16">
        <f t="shared" ca="1" si="7"/>
        <v>-0.12863556367498108</v>
      </c>
      <c r="K29" s="16"/>
      <c r="L29" s="16"/>
      <c r="AC29" t="s">
        <v>75</v>
      </c>
    </row>
    <row r="30" spans="2:30">
      <c r="B30">
        <f ca="1">IncomeGenerator!Q28</f>
        <v>8750.7774578797726</v>
      </c>
      <c r="C30">
        <v>16</v>
      </c>
      <c r="D30">
        <f t="shared" ca="1" si="2"/>
        <v>4.6407185628742513E-2</v>
      </c>
      <c r="E30">
        <f t="shared" ca="1" si="3"/>
        <v>0.95359281437125754</v>
      </c>
      <c r="F30" s="16">
        <f t="shared" ca="1" si="4"/>
        <v>-1.6807351430691408</v>
      </c>
      <c r="G30">
        <f t="shared" ca="1" si="13"/>
        <v>5520.1061630367803</v>
      </c>
      <c r="H30">
        <f t="shared" ca="1" si="6"/>
        <v>1</v>
      </c>
      <c r="I30" s="16">
        <f t="shared" ca="1" si="0"/>
        <v>0.17754610745151606</v>
      </c>
      <c r="J30" s="16">
        <f t="shared" ca="1" si="7"/>
        <v>-0.13113892182277354</v>
      </c>
      <c r="K30" s="16"/>
      <c r="L30" s="16"/>
      <c r="AC30" s="14">
        <v>20</v>
      </c>
    </row>
    <row r="31" spans="2:30">
      <c r="B31">
        <f ca="1">IncomeGenerator!Q29</f>
        <v>36522.907549208037</v>
      </c>
      <c r="C31">
        <v>17</v>
      </c>
      <c r="D31">
        <f t="shared" ca="1" si="2"/>
        <v>4.940119760479042E-2</v>
      </c>
      <c r="E31">
        <f t="shared" ca="1" si="3"/>
        <v>0.95059880239520955</v>
      </c>
      <c r="F31" s="16">
        <f t="shared" ca="1" si="4"/>
        <v>-1.6506875309450826</v>
      </c>
      <c r="G31">
        <f t="shared" ca="1" si="13"/>
        <v>5809.1951672746463</v>
      </c>
      <c r="H31">
        <f t="shared" ca="1" si="6"/>
        <v>1</v>
      </c>
      <c r="I31" s="16">
        <f t="shared" ca="1" si="0"/>
        <v>0.17866141148909215</v>
      </c>
      <c r="J31" s="16">
        <f t="shared" ca="1" si="7"/>
        <v>-0.12926021388430173</v>
      </c>
      <c r="K31" s="16"/>
      <c r="L31" s="16"/>
      <c r="AC31" t="s">
        <v>76</v>
      </c>
    </row>
    <row r="32" spans="2:30">
      <c r="B32">
        <f ca="1">IncomeGenerator!Q30</f>
        <v>87817.181280694538</v>
      </c>
      <c r="C32">
        <v>18</v>
      </c>
      <c r="D32">
        <f t="shared" ref="D32:D95" ca="1" si="14">(C32-0.5)/$Q$2</f>
        <v>5.239520958083832E-2</v>
      </c>
      <c r="E32">
        <f t="shared" ref="E32:E95" ca="1" si="15">1-D32</f>
        <v>0.94760479041916168</v>
      </c>
      <c r="F32" s="16">
        <f t="shared" ref="F32:F95" ca="1" si="16">NORMINV((C32-0.5)/$Q$2,0,1)</f>
        <v>-1.6220603857434295</v>
      </c>
      <c r="G32">
        <f t="shared" ref="G32:G95" ca="1" si="17">SMALL(B:B,C32)</f>
        <v>5901.2186330393943</v>
      </c>
      <c r="H32">
        <f t="shared" ref="H32:H95" ca="1" si="18">IF(ROUND($AC$32*G32,$AC$30)=ROUND($AC$32*G31,$AC$30),H31+1,$H$12)</f>
        <v>1</v>
      </c>
      <c r="I32" s="16">
        <f t="shared" ref="I32:I95" ca="1" si="19">NORMDIST(G32,$Q$4,$R$4,TRUE)</f>
        <v>0.17901736125890338</v>
      </c>
      <c r="J32" s="16">
        <f t="shared" ref="J32:J95" ca="1" si="20">D32-I32</f>
        <v>-0.12662215167806506</v>
      </c>
      <c r="K32" s="16"/>
      <c r="L32" s="16"/>
      <c r="AC32" s="14">
        <v>1</v>
      </c>
      <c r="AD32" t="s">
        <v>77</v>
      </c>
    </row>
    <row r="33" spans="2:20">
      <c r="B33">
        <f ca="1">IncomeGenerator!Q31</f>
        <v>140353.81388146177</v>
      </c>
      <c r="C33">
        <v>19</v>
      </c>
      <c r="D33">
        <f t="shared" ca="1" si="14"/>
        <v>5.5389221556886227E-2</v>
      </c>
      <c r="E33">
        <f t="shared" ca="1" si="15"/>
        <v>0.94461077844311381</v>
      </c>
      <c r="F33" s="16">
        <f t="shared" ca="1" si="16"/>
        <v>-1.594704000146127</v>
      </c>
      <c r="G33">
        <f t="shared" ca="1" si="17"/>
        <v>7077.9750144706422</v>
      </c>
      <c r="H33">
        <f t="shared" ca="1" si="18"/>
        <v>1</v>
      </c>
      <c r="I33" s="16">
        <f t="shared" ca="1" si="19"/>
        <v>0.18360836266380165</v>
      </c>
      <c r="J33" s="16">
        <f t="shared" ca="1" si="20"/>
        <v>-0.12821914110691543</v>
      </c>
      <c r="K33" s="16"/>
      <c r="L33" s="16"/>
    </row>
    <row r="34" spans="2:20">
      <c r="B34">
        <f ca="1">IncomeGenerator!Q32</f>
        <v>11982.405636026271</v>
      </c>
      <c r="C34">
        <v>20</v>
      </c>
      <c r="D34">
        <f t="shared" ca="1" si="14"/>
        <v>5.8383233532934134E-2</v>
      </c>
      <c r="E34">
        <f t="shared" ca="1" si="15"/>
        <v>0.94161676646706582</v>
      </c>
      <c r="F34" s="16">
        <f t="shared" ca="1" si="16"/>
        <v>-1.5684915216655271</v>
      </c>
      <c r="G34">
        <f t="shared" ca="1" si="17"/>
        <v>7235.373096413301</v>
      </c>
      <c r="H34">
        <f t="shared" ca="1" si="18"/>
        <v>1</v>
      </c>
      <c r="I34" s="16">
        <f t="shared" ca="1" si="19"/>
        <v>0.18422795189919497</v>
      </c>
      <c r="J34" s="16">
        <f t="shared" ca="1" si="20"/>
        <v>-0.12584471836626082</v>
      </c>
      <c r="K34" s="16"/>
      <c r="L34" s="16"/>
    </row>
    <row r="35" spans="2:20">
      <c r="B35">
        <f ca="1">IncomeGenerator!Q33</f>
        <v>90272.394455561589</v>
      </c>
      <c r="C35">
        <v>21</v>
      </c>
      <c r="D35">
        <f t="shared" ca="1" si="14"/>
        <v>6.1377245508982034E-2</v>
      </c>
      <c r="E35">
        <f t="shared" ca="1" si="15"/>
        <v>0.93862275449101795</v>
      </c>
      <c r="F35" s="16">
        <f t="shared" ca="1" si="16"/>
        <v>-1.5433144840974669</v>
      </c>
      <c r="G35">
        <f t="shared" ca="1" si="17"/>
        <v>7239.4062159258665</v>
      </c>
      <c r="H35">
        <f t="shared" ca="1" si="18"/>
        <v>1</v>
      </c>
      <c r="I35" s="16">
        <f t="shared" ca="1" si="19"/>
        <v>0.18424384513995659</v>
      </c>
      <c r="J35" s="16">
        <f t="shared" ca="1" si="20"/>
        <v>-0.12286659963097456</v>
      </c>
      <c r="K35" s="16"/>
      <c r="L35" s="16"/>
    </row>
    <row r="36" spans="2:20">
      <c r="B36">
        <f ca="1">IncomeGenerator!Q34</f>
        <v>76732.361379133421</v>
      </c>
      <c r="C36">
        <v>22</v>
      </c>
      <c r="D36">
        <f t="shared" ca="1" si="14"/>
        <v>6.4371257485029934E-2</v>
      </c>
      <c r="E36">
        <f t="shared" ca="1" si="15"/>
        <v>0.93562874251497008</v>
      </c>
      <c r="F36" s="16">
        <f t="shared" ca="1" si="16"/>
        <v>-1.5190793853858873</v>
      </c>
      <c r="G36">
        <f t="shared" ca="1" si="17"/>
        <v>8071.2898952865735</v>
      </c>
      <c r="H36">
        <f t="shared" ca="1" si="18"/>
        <v>1</v>
      </c>
      <c r="I36" s="16">
        <f t="shared" ca="1" si="19"/>
        <v>0.18754025583141903</v>
      </c>
      <c r="J36" s="16">
        <f t="shared" ca="1" si="20"/>
        <v>-0.1231689983463891</v>
      </c>
      <c r="K36" s="16"/>
      <c r="L36" s="16"/>
      <c r="O36" s="20"/>
      <c r="R36" s="21"/>
      <c r="T36" s="22"/>
    </row>
    <row r="37" spans="2:20">
      <c r="B37">
        <f ca="1">IncomeGenerator!Q35</f>
        <v>26301.882165680414</v>
      </c>
      <c r="C37">
        <v>23</v>
      </c>
      <c r="D37">
        <f t="shared" ca="1" si="14"/>
        <v>6.7365269461077848E-2</v>
      </c>
      <c r="E37">
        <f t="shared" ca="1" si="15"/>
        <v>0.93263473053892221</v>
      </c>
      <c r="F37" s="16">
        <f t="shared" ca="1" si="16"/>
        <v>-1.4957050301310171</v>
      </c>
      <c r="G37">
        <f t="shared" ca="1" si="17"/>
        <v>8317.9284598885588</v>
      </c>
      <c r="H37">
        <f t="shared" ca="1" si="18"/>
        <v>1</v>
      </c>
      <c r="I37" s="16">
        <f t="shared" ca="1" si="19"/>
        <v>0.18852454424033058</v>
      </c>
      <c r="J37" s="16">
        <f t="shared" ca="1" si="20"/>
        <v>-0.12115927477925273</v>
      </c>
      <c r="K37" s="16"/>
      <c r="L37" s="16"/>
      <c r="O37" s="20"/>
      <c r="R37" s="21"/>
      <c r="T37" s="22"/>
    </row>
    <row r="38" spans="2:20">
      <c r="B38">
        <f ca="1">IncomeGenerator!Q36</f>
        <v>4078.1134260816643</v>
      </c>
      <c r="C38">
        <v>24</v>
      </c>
      <c r="D38">
        <f t="shared" ca="1" si="14"/>
        <v>7.0359281437125748E-2</v>
      </c>
      <c r="E38">
        <f t="shared" ca="1" si="15"/>
        <v>0.92964071856287422</v>
      </c>
      <c r="F38" s="16">
        <f t="shared" ca="1" si="16"/>
        <v>-1.4731204398666056</v>
      </c>
      <c r="G38">
        <f t="shared" ca="1" si="17"/>
        <v>8557.6867052905</v>
      </c>
      <c r="H38">
        <f t="shared" ca="1" si="18"/>
        <v>1</v>
      </c>
      <c r="I38" s="16">
        <f t="shared" ca="1" si="19"/>
        <v>0.18948442193549397</v>
      </c>
      <c r="J38" s="16">
        <f t="shared" ca="1" si="20"/>
        <v>-0.11912514049836823</v>
      </c>
      <c r="K38" s="16"/>
      <c r="L38" s="16"/>
      <c r="O38" s="20"/>
      <c r="R38" s="21"/>
      <c r="T38" s="22"/>
    </row>
    <row r="39" spans="2:20">
      <c r="B39">
        <f ca="1">IncomeGenerator!Q37</f>
        <v>40680.776979990493</v>
      </c>
      <c r="C39">
        <v>25</v>
      </c>
      <c r="D39">
        <f t="shared" ca="1" si="14"/>
        <v>7.3353293413173648E-2</v>
      </c>
      <c r="E39">
        <f t="shared" ca="1" si="15"/>
        <v>0.92664670658682635</v>
      </c>
      <c r="F39" s="16">
        <f t="shared" ca="1" si="16"/>
        <v>-1.4512631910577392</v>
      </c>
      <c r="G39">
        <f t="shared" ca="1" si="17"/>
        <v>8750.7774578797726</v>
      </c>
      <c r="H39">
        <f t="shared" ca="1" si="18"/>
        <v>1</v>
      </c>
      <c r="I39" s="16">
        <f t="shared" ca="1" si="19"/>
        <v>0.1902596474140619</v>
      </c>
      <c r="J39" s="16">
        <f t="shared" ca="1" si="20"/>
        <v>-0.11690635400088825</v>
      </c>
      <c r="K39" s="16"/>
      <c r="L39" s="16"/>
      <c r="O39" s="20"/>
      <c r="R39" s="21"/>
      <c r="T39" s="22"/>
    </row>
    <row r="40" spans="2:20">
      <c r="B40">
        <f ca="1">IncomeGenerator!Q38</f>
        <v>79757.849740706515</v>
      </c>
      <c r="C40">
        <v>26</v>
      </c>
      <c r="D40">
        <f t="shared" ca="1" si="14"/>
        <v>7.6347305389221562E-2</v>
      </c>
      <c r="E40">
        <f t="shared" ca="1" si="15"/>
        <v>0.92365269461077848</v>
      </c>
      <c r="F40" s="16">
        <f t="shared" ca="1" si="16"/>
        <v>-1.4300780795660555</v>
      </c>
      <c r="G40">
        <f t="shared" ca="1" si="17"/>
        <v>8921.0419533928471</v>
      </c>
      <c r="H40">
        <f t="shared" ca="1" si="18"/>
        <v>1</v>
      </c>
      <c r="I40" s="16">
        <f t="shared" ca="1" si="19"/>
        <v>0.19094484350658883</v>
      </c>
      <c r="J40" s="16">
        <f t="shared" ca="1" si="20"/>
        <v>-0.11459753811736727</v>
      </c>
      <c r="K40" s="16"/>
      <c r="L40" s="16"/>
      <c r="O40" s="20"/>
      <c r="R40" s="21"/>
      <c r="T40" s="22"/>
    </row>
    <row r="41" spans="2:20">
      <c r="B41">
        <f ca="1">IncomeGenerator!Q39</f>
        <v>100082.63395988106</v>
      </c>
      <c r="C41">
        <v>27</v>
      </c>
      <c r="D41">
        <f t="shared" ca="1" si="14"/>
        <v>7.9341317365269462E-2</v>
      </c>
      <c r="E41">
        <f t="shared" ca="1" si="15"/>
        <v>0.9206586826347305</v>
      </c>
      <c r="F41" s="16">
        <f t="shared" ca="1" si="16"/>
        <v>-1.4095160372914728</v>
      </c>
      <c r="G41">
        <f t="shared" ca="1" si="17"/>
        <v>9198.3554896484166</v>
      </c>
      <c r="H41">
        <f t="shared" ca="1" si="18"/>
        <v>1</v>
      </c>
      <c r="I41" s="16">
        <f t="shared" ca="1" si="19"/>
        <v>0.19206407289259675</v>
      </c>
      <c r="J41" s="16">
        <f t="shared" ca="1" si="20"/>
        <v>-0.11272275552732729</v>
      </c>
      <c r="K41" s="16"/>
      <c r="L41" s="16"/>
      <c r="O41" s="20"/>
      <c r="R41" s="21"/>
      <c r="T41" s="22"/>
    </row>
    <row r="42" spans="2:20">
      <c r="B42">
        <f ca="1">IncomeGenerator!Q40</f>
        <v>198151.80935209678</v>
      </c>
      <c r="C42">
        <v>28</v>
      </c>
      <c r="D42">
        <f t="shared" ca="1" si="14"/>
        <v>8.2335329341317362E-2</v>
      </c>
      <c r="E42">
        <f t="shared" ca="1" si="15"/>
        <v>0.91766467065868262</v>
      </c>
      <c r="F42" s="16">
        <f t="shared" ca="1" si="16"/>
        <v>-1.3895332457446967</v>
      </c>
      <c r="G42">
        <f t="shared" ca="1" si="17"/>
        <v>9453.4289428183038</v>
      </c>
      <c r="H42">
        <f t="shared" ca="1" si="18"/>
        <v>1</v>
      </c>
      <c r="I42" s="16">
        <f t="shared" ca="1" si="19"/>
        <v>0.19309707840712828</v>
      </c>
      <c r="J42" s="16">
        <f t="shared" ca="1" si="20"/>
        <v>-0.11076174906581092</v>
      </c>
      <c r="K42" s="16"/>
      <c r="L42" s="16"/>
      <c r="O42" s="20"/>
      <c r="R42" s="21"/>
      <c r="T42" s="22"/>
    </row>
    <row r="43" spans="2:20">
      <c r="B43">
        <f ca="1">IncomeGenerator!Q41</f>
        <v>138422.19484694261</v>
      </c>
      <c r="C43">
        <v>29</v>
      </c>
      <c r="D43">
        <f t="shared" ca="1" si="14"/>
        <v>8.5329341317365276E-2</v>
      </c>
      <c r="E43">
        <f t="shared" ca="1" si="15"/>
        <v>0.91467065868263475</v>
      </c>
      <c r="F43" s="16">
        <f t="shared" ca="1" si="16"/>
        <v>-1.3700904049585245</v>
      </c>
      <c r="G43">
        <f t="shared" ca="1" si="17"/>
        <v>10027.401968164029</v>
      </c>
      <c r="H43">
        <f t="shared" ca="1" si="18"/>
        <v>1</v>
      </c>
      <c r="I43" s="16">
        <f t="shared" ca="1" si="19"/>
        <v>0.19543394754969154</v>
      </c>
      <c r="J43" s="16">
        <f t="shared" ca="1" si="20"/>
        <v>-0.11010460623232626</v>
      </c>
      <c r="K43" s="16"/>
      <c r="L43" s="16"/>
      <c r="O43" s="20"/>
      <c r="R43" s="21"/>
      <c r="T43" s="22"/>
    </row>
    <row r="44" spans="2:20">
      <c r="B44">
        <f ca="1">IncomeGenerator!Q42</f>
        <v>21108.286636442506</v>
      </c>
      <c r="C44">
        <v>30</v>
      </c>
      <c r="D44">
        <f t="shared" ca="1" si="14"/>
        <v>8.8323353293413176E-2</v>
      </c>
      <c r="E44">
        <f t="shared" ca="1" si="15"/>
        <v>0.91167664670658688</v>
      </c>
      <c r="F44" s="16">
        <f t="shared" ca="1" si="16"/>
        <v>-1.3511521260686532</v>
      </c>
      <c r="G44">
        <f t="shared" ca="1" si="17"/>
        <v>11143.08303008708</v>
      </c>
      <c r="H44">
        <f t="shared" ca="1" si="18"/>
        <v>1</v>
      </c>
      <c r="I44" s="16">
        <f t="shared" ca="1" si="19"/>
        <v>0.20002519514176853</v>
      </c>
      <c r="J44" s="16">
        <f t="shared" ca="1" si="20"/>
        <v>-0.11170184184835535</v>
      </c>
      <c r="K44" s="16"/>
      <c r="L44" s="16"/>
      <c r="O44" s="20"/>
      <c r="R44" s="21"/>
      <c r="T44" s="22"/>
    </row>
    <row r="45" spans="2:20">
      <c r="B45">
        <f ca="1">IncomeGenerator!Q43</f>
        <v>19196.512875058404</v>
      </c>
      <c r="C45">
        <v>31</v>
      </c>
      <c r="D45">
        <f t="shared" ca="1" si="14"/>
        <v>9.1317365269461076E-2</v>
      </c>
      <c r="E45">
        <f t="shared" ca="1" si="15"/>
        <v>0.9086826347305389</v>
      </c>
      <c r="F45" s="16">
        <f t="shared" ca="1" si="16"/>
        <v>-1.3326864231966631</v>
      </c>
      <c r="G45">
        <f t="shared" ca="1" si="17"/>
        <v>11224.11817734278</v>
      </c>
      <c r="H45">
        <f t="shared" ca="1" si="18"/>
        <v>1</v>
      </c>
      <c r="I45" s="16">
        <f t="shared" ca="1" si="19"/>
        <v>0.20036117783737503</v>
      </c>
      <c r="J45" s="16">
        <f t="shared" ca="1" si="20"/>
        <v>-0.10904381256791396</v>
      </c>
      <c r="K45" s="16"/>
      <c r="L45" s="16"/>
      <c r="O45" s="20"/>
    </row>
    <row r="46" spans="2:20">
      <c r="B46">
        <f ca="1">IncomeGenerator!Q44</f>
        <v>53758.320295082143</v>
      </c>
      <c r="C46">
        <v>32</v>
      </c>
      <c r="D46">
        <f t="shared" ca="1" si="14"/>
        <v>9.4311377245508976E-2</v>
      </c>
      <c r="E46">
        <f t="shared" ca="1" si="15"/>
        <v>0.90568862275449102</v>
      </c>
      <c r="F46" s="16">
        <f t="shared" ca="1" si="16"/>
        <v>-1.3146642857041282</v>
      </c>
      <c r="G46">
        <f t="shared" ca="1" si="17"/>
        <v>11278.830365535789</v>
      </c>
      <c r="H46">
        <f t="shared" ca="1" si="18"/>
        <v>1</v>
      </c>
      <c r="I46" s="16">
        <f t="shared" ca="1" si="19"/>
        <v>0.20058821358638623</v>
      </c>
      <c r="J46" s="16">
        <f t="shared" ca="1" si="20"/>
        <v>-0.10627683634087726</v>
      </c>
      <c r="K46" s="16"/>
      <c r="L46" s="16"/>
      <c r="O46" s="20"/>
    </row>
    <row r="47" spans="2:20">
      <c r="B47">
        <f ca="1">IncomeGenerator!Q45</f>
        <v>127221.71575809459</v>
      </c>
      <c r="C47">
        <v>33</v>
      </c>
      <c r="D47">
        <f t="shared" ca="1" si="14"/>
        <v>9.730538922155689E-2</v>
      </c>
      <c r="E47">
        <f t="shared" ca="1" si="15"/>
        <v>0.90269461077844315</v>
      </c>
      <c r="F47" s="16">
        <f t="shared" ca="1" si="16"/>
        <v>-1.2970593159773589</v>
      </c>
      <c r="G47">
        <f t="shared" ca="1" si="17"/>
        <v>11408.501202817657</v>
      </c>
      <c r="H47">
        <f t="shared" ca="1" si="18"/>
        <v>1</v>
      </c>
      <c r="I47" s="16">
        <f t="shared" ca="1" si="19"/>
        <v>0.20112691709503472</v>
      </c>
      <c r="J47" s="16">
        <f t="shared" ca="1" si="20"/>
        <v>-0.10382152787347783</v>
      </c>
      <c r="K47" s="16"/>
      <c r="L47" s="16"/>
      <c r="O47" s="20"/>
    </row>
    <row r="48" spans="2:20">
      <c r="B48">
        <f ca="1">IncomeGenerator!Q46</f>
        <v>1874.6718877027536</v>
      </c>
      <c r="C48">
        <v>34</v>
      </c>
      <c r="D48">
        <f t="shared" ca="1" si="14"/>
        <v>0.10029940119760479</v>
      </c>
      <c r="E48">
        <f t="shared" ca="1" si="15"/>
        <v>0.89970059880239517</v>
      </c>
      <c r="F48" s="16">
        <f t="shared" ca="1" si="16"/>
        <v>-1.279847421011352</v>
      </c>
      <c r="G48">
        <f t="shared" ca="1" si="17"/>
        <v>11643.792765798891</v>
      </c>
      <c r="H48">
        <f t="shared" ca="1" si="18"/>
        <v>1</v>
      </c>
      <c r="I48" s="16">
        <f t="shared" ca="1" si="19"/>
        <v>0.20210662325823786</v>
      </c>
      <c r="J48" s="16">
        <f t="shared" ca="1" si="20"/>
        <v>-0.10180722206063307</v>
      </c>
      <c r="K48" s="16"/>
      <c r="L48" s="16"/>
      <c r="O48" s="20"/>
    </row>
    <row r="49" spans="2:29">
      <c r="B49">
        <f ca="1">IncomeGenerator!Q47</f>
        <v>78599.846371060645</v>
      </c>
      <c r="C49">
        <v>35</v>
      </c>
      <c r="D49">
        <f t="shared" ca="1" si="14"/>
        <v>0.10329341317365269</v>
      </c>
      <c r="E49">
        <f t="shared" ca="1" si="15"/>
        <v>0.8967065868263473</v>
      </c>
      <c r="F49" s="16">
        <f t="shared" ca="1" si="16"/>
        <v>-1.263006548446578</v>
      </c>
      <c r="G49">
        <f t="shared" ca="1" si="17"/>
        <v>11731.426017485255</v>
      </c>
      <c r="H49">
        <f t="shared" ca="1" si="18"/>
        <v>1</v>
      </c>
      <c r="I49" s="16">
        <f t="shared" ca="1" si="19"/>
        <v>0.20247223888962426</v>
      </c>
      <c r="J49" s="16">
        <f t="shared" ca="1" si="20"/>
        <v>-9.9178825715971572E-2</v>
      </c>
      <c r="K49" s="16"/>
      <c r="L49" s="16"/>
      <c r="O49" s="20"/>
    </row>
    <row r="50" spans="2:29">
      <c r="B50">
        <f ca="1">IncomeGenerator!Q48</f>
        <v>1635.9014619689976</v>
      </c>
      <c r="C50">
        <v>36</v>
      </c>
      <c r="D50">
        <f t="shared" ca="1" si="14"/>
        <v>0.1062874251497006</v>
      </c>
      <c r="E50">
        <f t="shared" ca="1" si="15"/>
        <v>0.89371257485029942</v>
      </c>
      <c r="F50" s="16">
        <f t="shared" ca="1" si="16"/>
        <v>-1.2465164595577936</v>
      </c>
      <c r="G50">
        <f t="shared" ca="1" si="17"/>
        <v>11824.818918979565</v>
      </c>
      <c r="H50">
        <f t="shared" ca="1" si="18"/>
        <v>1</v>
      </c>
      <c r="I50" s="16">
        <f t="shared" ca="1" si="19"/>
        <v>0.20286231938490881</v>
      </c>
      <c r="J50" s="16">
        <f t="shared" ca="1" si="20"/>
        <v>-9.6574894235208208E-2</v>
      </c>
      <c r="K50" s="16"/>
      <c r="L50" s="16"/>
      <c r="O50" s="20"/>
      <c r="AC50" t="s">
        <v>78</v>
      </c>
    </row>
    <row r="51" spans="2:29">
      <c r="B51">
        <f ca="1">IncomeGenerator!Q49</f>
        <v>120441.51843325629</v>
      </c>
      <c r="C51">
        <v>37</v>
      </c>
      <c r="D51">
        <f t="shared" ca="1" si="14"/>
        <v>0.1092814371257485</v>
      </c>
      <c r="E51">
        <f t="shared" ca="1" si="15"/>
        <v>0.89071856287425155</v>
      </c>
      <c r="F51" s="16">
        <f t="shared" ca="1" si="16"/>
        <v>-1.2303585331338815</v>
      </c>
      <c r="G51">
        <f t="shared" ca="1" si="17"/>
        <v>11934.385712039577</v>
      </c>
      <c r="H51">
        <f t="shared" ca="1" si="18"/>
        <v>1</v>
      </c>
      <c r="I51" s="16">
        <f t="shared" ca="1" si="19"/>
        <v>0.20332052629554453</v>
      </c>
      <c r="J51" s="16">
        <f t="shared" ca="1" si="20"/>
        <v>-9.4039089169796031E-2</v>
      </c>
      <c r="K51" s="16"/>
      <c r="L51" s="16"/>
      <c r="AC51">
        <f ca="1">CORREL(OFFSET($F$15,0,0,Q2,1),OFFSET($G$15,0,0,Q2,1))</f>
        <v>0.88029134672588494</v>
      </c>
    </row>
    <row r="52" spans="2:29">
      <c r="B52">
        <f ca="1">IncomeGenerator!Q50</f>
        <v>36179.607804539337</v>
      </c>
      <c r="C52">
        <v>38</v>
      </c>
      <c r="D52">
        <f t="shared" ca="1" si="14"/>
        <v>0.1122754491017964</v>
      </c>
      <c r="E52">
        <f t="shared" ca="1" si="15"/>
        <v>0.88772455089820357</v>
      </c>
      <c r="F52" s="16">
        <f t="shared" ca="1" si="16"/>
        <v>-1.2145155953195008</v>
      </c>
      <c r="G52">
        <f t="shared" ca="1" si="17"/>
        <v>11982.405636026271</v>
      </c>
      <c r="H52">
        <f t="shared" ca="1" si="18"/>
        <v>1</v>
      </c>
      <c r="I52" s="16">
        <f t="shared" ca="1" si="19"/>
        <v>0.2035215394925598</v>
      </c>
      <c r="J52" s="16">
        <f t="shared" ca="1" si="20"/>
        <v>-9.1246090390763396E-2</v>
      </c>
      <c r="K52" s="16"/>
      <c r="L52" s="16"/>
      <c r="R52" s="23"/>
      <c r="T52" s="23"/>
      <c r="AC52" t="s">
        <v>79</v>
      </c>
    </row>
    <row r="53" spans="2:29">
      <c r="B53">
        <f ca="1">IncomeGenerator!Q51</f>
        <v>30336.306927276255</v>
      </c>
      <c r="C53">
        <v>39</v>
      </c>
      <c r="D53">
        <f t="shared" ca="1" si="14"/>
        <v>0.11526946107784432</v>
      </c>
      <c r="E53">
        <f t="shared" ca="1" si="15"/>
        <v>0.8847305389221557</v>
      </c>
      <c r="F53" s="16">
        <f t="shared" ca="1" si="16"/>
        <v>-1.1989717713854906</v>
      </c>
      <c r="G53">
        <f t="shared" ca="1" si="17"/>
        <v>12233.228415312598</v>
      </c>
      <c r="H53">
        <f t="shared" ca="1" si="18"/>
        <v>1</v>
      </c>
      <c r="I53" s="16">
        <f t="shared" ca="1" si="19"/>
        <v>0.20457341810785123</v>
      </c>
      <c r="J53" s="16">
        <f t="shared" ca="1" si="20"/>
        <v>-8.9303957030006917E-2</v>
      </c>
      <c r="K53" s="16"/>
      <c r="L53" s="16"/>
      <c r="R53" s="23"/>
      <c r="T53" s="23"/>
      <c r="AC53" t="s">
        <v>80</v>
      </c>
    </row>
    <row r="54" spans="2:29">
      <c r="B54">
        <f ca="1">IncomeGenerator!Q52</f>
        <v>119430.99286180561</v>
      </c>
      <c r="C54">
        <v>40</v>
      </c>
      <c r="D54">
        <f t="shared" ca="1" si="14"/>
        <v>0.11826347305389222</v>
      </c>
      <c r="E54">
        <f t="shared" ca="1" si="15"/>
        <v>0.88173652694610782</v>
      </c>
      <c r="F54" s="16">
        <f t="shared" ca="1" si="16"/>
        <v>-1.1837123561092826</v>
      </c>
      <c r="G54">
        <f t="shared" ca="1" si="17"/>
        <v>12399.397084495604</v>
      </c>
      <c r="H54">
        <f t="shared" ca="1" si="18"/>
        <v>1</v>
      </c>
      <c r="I54" s="16">
        <f t="shared" ca="1" si="19"/>
        <v>0.20527205974060533</v>
      </c>
      <c r="J54" s="16">
        <f t="shared" ca="1" si="20"/>
        <v>-8.7008586686713116E-2</v>
      </c>
      <c r="K54" s="16"/>
      <c r="L54" s="16"/>
      <c r="R54" s="23"/>
      <c r="T54" s="23"/>
      <c r="AC54" t="s">
        <v>81</v>
      </c>
    </row>
    <row r="55" spans="2:29">
      <c r="B55">
        <f ca="1">IncomeGenerator!Q53</f>
        <v>12829.356768900499</v>
      </c>
      <c r="C55">
        <v>41</v>
      </c>
      <c r="D55">
        <f t="shared" ca="1" si="14"/>
        <v>0.12125748502994012</v>
      </c>
      <c r="E55">
        <f t="shared" ca="1" si="15"/>
        <v>0.87874251497005984</v>
      </c>
      <c r="F55" s="16">
        <f t="shared" ca="1" si="16"/>
        <v>-1.1687237000195956</v>
      </c>
      <c r="G55">
        <f t="shared" ca="1" si="17"/>
        <v>12463.184667372014</v>
      </c>
      <c r="H55">
        <f t="shared" ca="1" si="18"/>
        <v>1</v>
      </c>
      <c r="I55" s="16">
        <f t="shared" ca="1" si="19"/>
        <v>0.20554062509859319</v>
      </c>
      <c r="J55" s="16">
        <f t="shared" ca="1" si="20"/>
        <v>-8.4283140068653076E-2</v>
      </c>
      <c r="K55" s="16"/>
      <c r="L55" s="16"/>
      <c r="R55" s="23"/>
      <c r="T55" s="23"/>
      <c r="AC55" t="s">
        <v>82</v>
      </c>
    </row>
    <row r="56" spans="2:29">
      <c r="B56">
        <f ca="1">IncomeGenerator!Q54</f>
        <v>62066.894001481436</v>
      </c>
      <c r="C56">
        <v>42</v>
      </c>
      <c r="D56">
        <f t="shared" ca="1" si="14"/>
        <v>0.12425149700598802</v>
      </c>
      <c r="E56">
        <f t="shared" ca="1" si="15"/>
        <v>0.87574850299401197</v>
      </c>
      <c r="F56" s="16">
        <f t="shared" ca="1" si="16"/>
        <v>-1.1539931092221811</v>
      </c>
      <c r="G56">
        <f t="shared" ca="1" si="17"/>
        <v>12829.356768900499</v>
      </c>
      <c r="H56">
        <f t="shared" ca="1" si="18"/>
        <v>1</v>
      </c>
      <c r="I56" s="16">
        <f t="shared" ca="1" si="19"/>
        <v>0.20708635386671601</v>
      </c>
      <c r="J56" s="16">
        <f t="shared" ca="1" si="20"/>
        <v>-8.2834856860727987E-2</v>
      </c>
      <c r="K56" s="16"/>
      <c r="L56" s="16"/>
      <c r="R56" s="23"/>
      <c r="T56" s="23"/>
    </row>
    <row r="57" spans="2:29">
      <c r="B57">
        <f ca="1">IncomeGenerator!Q55</f>
        <v>40692.141167091882</v>
      </c>
      <c r="C57">
        <v>43</v>
      </c>
      <c r="D57">
        <f t="shared" ca="1" si="14"/>
        <v>0.12724550898203593</v>
      </c>
      <c r="E57">
        <f t="shared" ca="1" si="15"/>
        <v>0.8727544910179641</v>
      </c>
      <c r="F57" s="16">
        <f t="shared" ca="1" si="16"/>
        <v>-1.1395087568987623</v>
      </c>
      <c r="G57">
        <f t="shared" ca="1" si="17"/>
        <v>12959.14765265676</v>
      </c>
      <c r="H57">
        <f t="shared" ca="1" si="18"/>
        <v>1</v>
      </c>
      <c r="I57" s="16">
        <f t="shared" ca="1" si="19"/>
        <v>0.20763588893720561</v>
      </c>
      <c r="J57" s="16">
        <f t="shared" ca="1" si="20"/>
        <v>-8.0390379955169677E-2</v>
      </c>
      <c r="K57" s="16"/>
      <c r="L57" s="16"/>
      <c r="R57" s="23"/>
      <c r="T57" s="23"/>
    </row>
    <row r="58" spans="2:29">
      <c r="B58">
        <f ca="1">IncomeGenerator!Q56</f>
        <v>75519.325845111161</v>
      </c>
      <c r="C58">
        <v>44</v>
      </c>
      <c r="D58">
        <f t="shared" ca="1" si="14"/>
        <v>0.13023952095808383</v>
      </c>
      <c r="E58">
        <f t="shared" ca="1" si="15"/>
        <v>0.86976047904191622</v>
      </c>
      <c r="F58" s="16">
        <f t="shared" ca="1" si="16"/>
        <v>-1.1252596048776413</v>
      </c>
      <c r="G58">
        <f t="shared" ca="1" si="17"/>
        <v>13839.064272634962</v>
      </c>
      <c r="H58">
        <f t="shared" ca="1" si="18"/>
        <v>1</v>
      </c>
      <c r="I58" s="16">
        <f t="shared" ca="1" si="19"/>
        <v>0.21138412045371127</v>
      </c>
      <c r="J58" s="16">
        <f t="shared" ca="1" si="20"/>
        <v>-8.114459949562744E-2</v>
      </c>
      <c r="K58" s="16"/>
      <c r="L58" s="16"/>
      <c r="R58" s="23"/>
      <c r="T58" s="23"/>
    </row>
    <row r="59" spans="2:29">
      <c r="B59">
        <f ca="1">IncomeGenerator!Q57</f>
        <v>47578.076867776508</v>
      </c>
      <c r="C59">
        <v>45</v>
      </c>
      <c r="D59">
        <f t="shared" ca="1" si="14"/>
        <v>0.13323353293413173</v>
      </c>
      <c r="E59">
        <f t="shared" ca="1" si="15"/>
        <v>0.86676646706586824</v>
      </c>
      <c r="F59" s="16">
        <f t="shared" ca="1" si="16"/>
        <v>-1.1112353339257341</v>
      </c>
      <c r="G59">
        <f t="shared" ca="1" si="17"/>
        <v>13967.435583852006</v>
      </c>
      <c r="H59">
        <f t="shared" ca="1" si="18"/>
        <v>1</v>
      </c>
      <c r="I59" s="16">
        <f t="shared" ca="1" si="19"/>
        <v>0.21193424460173621</v>
      </c>
      <c r="J59" s="16">
        <f t="shared" ca="1" si="20"/>
        <v>-7.8700711667604478E-2</v>
      </c>
      <c r="K59" s="16"/>
      <c r="L59" s="16"/>
      <c r="R59" s="23"/>
      <c r="T59" s="23"/>
    </row>
    <row r="60" spans="2:29">
      <c r="B60">
        <f ca="1">IncomeGenerator!Q58</f>
        <v>11643.792765798891</v>
      </c>
      <c r="C60">
        <v>46</v>
      </c>
      <c r="D60">
        <f t="shared" ca="1" si="14"/>
        <v>0.13622754491017963</v>
      </c>
      <c r="E60">
        <f t="shared" ca="1" si="15"/>
        <v>0.86377245508982037</v>
      </c>
      <c r="F60" s="16">
        <f t="shared" ca="1" si="16"/>
        <v>-1.0974262816189171</v>
      </c>
      <c r="G60">
        <f t="shared" ca="1" si="17"/>
        <v>14072.966578824815</v>
      </c>
      <c r="H60">
        <f t="shared" ca="1" si="18"/>
        <v>1</v>
      </c>
      <c r="I60" s="16">
        <f t="shared" ca="1" si="19"/>
        <v>0.2123871151124877</v>
      </c>
      <c r="J60" s="16">
        <f t="shared" ca="1" si="20"/>
        <v>-7.6159570202308069E-2</v>
      </c>
      <c r="K60" s="16"/>
      <c r="L60" s="16"/>
      <c r="R60" s="23"/>
      <c r="T60" s="23"/>
    </row>
    <row r="61" spans="2:29">
      <c r="B61">
        <f ca="1">IncomeGenerator!Q59</f>
        <v>15686.178836098237</v>
      </c>
      <c r="C61">
        <v>47</v>
      </c>
      <c r="D61">
        <f t="shared" ca="1" si="14"/>
        <v>0.13922155688622753</v>
      </c>
      <c r="E61">
        <f t="shared" ca="1" si="15"/>
        <v>0.8607784431137725</v>
      </c>
      <c r="F61" s="16">
        <f t="shared" ca="1" si="16"/>
        <v>-1.0838233868190816</v>
      </c>
      <c r="G61">
        <f t="shared" ca="1" si="17"/>
        <v>14167.417537201696</v>
      </c>
      <c r="H61">
        <f t="shared" ca="1" si="18"/>
        <v>1</v>
      </c>
      <c r="I61" s="16">
        <f t="shared" ca="1" si="19"/>
        <v>0.2127929164026906</v>
      </c>
      <c r="J61" s="16">
        <f t="shared" ca="1" si="20"/>
        <v>-7.357135951646307E-2</v>
      </c>
      <c r="K61" s="16"/>
      <c r="L61" s="16"/>
      <c r="R61" s="23"/>
      <c r="T61" s="23"/>
    </row>
    <row r="62" spans="2:29">
      <c r="B62">
        <f ca="1">IncomeGenerator!Q60</f>
        <v>69289.069289649284</v>
      </c>
      <c r="C62">
        <v>48</v>
      </c>
      <c r="D62">
        <f t="shared" ca="1" si="14"/>
        <v>0.14221556886227546</v>
      </c>
      <c r="E62">
        <f t="shared" ca="1" si="15"/>
        <v>0.85778443113772451</v>
      </c>
      <c r="F62" s="16">
        <f t="shared" ca="1" si="16"/>
        <v>-1.0704181399289854</v>
      </c>
      <c r="G62">
        <f t="shared" ca="1" si="17"/>
        <v>14868.13259903399</v>
      </c>
      <c r="H62">
        <f t="shared" ca="1" si="18"/>
        <v>1</v>
      </c>
      <c r="I62" s="16">
        <f t="shared" ca="1" si="19"/>
        <v>0.21581758874711154</v>
      </c>
      <c r="J62" s="16">
        <f t="shared" ca="1" si="20"/>
        <v>-7.3602019884836084E-2</v>
      </c>
      <c r="K62" s="16"/>
      <c r="L62" s="16"/>
      <c r="R62" s="23"/>
      <c r="T62" s="23"/>
    </row>
    <row r="63" spans="2:29">
      <c r="B63">
        <f ca="1">IncomeGenerator!Q61</f>
        <v>49602.368297736357</v>
      </c>
      <c r="C63">
        <v>49</v>
      </c>
      <c r="D63">
        <f t="shared" ca="1" si="14"/>
        <v>0.14520958083832336</v>
      </c>
      <c r="E63">
        <f t="shared" ca="1" si="15"/>
        <v>0.85479041916167664</v>
      </c>
      <c r="F63" s="16">
        <f t="shared" ca="1" si="16"/>
        <v>-1.0572025382151402</v>
      </c>
      <c r="G63">
        <f t="shared" ca="1" si="17"/>
        <v>15042.106405692104</v>
      </c>
      <c r="H63">
        <f t="shared" ca="1" si="18"/>
        <v>1</v>
      </c>
      <c r="I63" s="16">
        <f t="shared" ca="1" si="19"/>
        <v>0.21657239879281356</v>
      </c>
      <c r="J63" s="16">
        <f t="shared" ca="1" si="20"/>
        <v>-7.1362817954490204E-2</v>
      </c>
      <c r="K63" s="16"/>
      <c r="L63" s="16"/>
      <c r="R63" s="23"/>
      <c r="T63" s="23"/>
    </row>
    <row r="64" spans="2:29">
      <c r="B64">
        <f ca="1">IncomeGenerator!Q62</f>
        <v>12233.228415312598</v>
      </c>
      <c r="C64">
        <v>50</v>
      </c>
      <c r="D64">
        <f t="shared" ca="1" si="14"/>
        <v>0.14820359281437126</v>
      </c>
      <c r="E64">
        <f t="shared" ca="1" si="15"/>
        <v>0.85179640718562877</v>
      </c>
      <c r="F64" s="16">
        <f t="shared" ca="1" si="16"/>
        <v>-1.0441690455889392</v>
      </c>
      <c r="G64">
        <f t="shared" ca="1" si="17"/>
        <v>15218.614177362444</v>
      </c>
      <c r="H64">
        <f t="shared" ca="1" si="18"/>
        <v>1</v>
      </c>
      <c r="I64" s="16">
        <f t="shared" ca="1" si="19"/>
        <v>0.21733976127379612</v>
      </c>
      <c r="J64" s="16">
        <f t="shared" ca="1" si="20"/>
        <v>-6.9136168459424857E-2</v>
      </c>
      <c r="K64" s="16"/>
      <c r="L64" s="16"/>
      <c r="R64" s="23"/>
      <c r="T64" s="23"/>
    </row>
    <row r="65" spans="2:20">
      <c r="B65">
        <f ca="1">IncomeGenerator!Q63</f>
        <v>18525.088184192013</v>
      </c>
      <c r="C65">
        <v>51</v>
      </c>
      <c r="D65">
        <f t="shared" ca="1" si="14"/>
        <v>0.15119760479041916</v>
      </c>
      <c r="E65">
        <f t="shared" ca="1" si="15"/>
        <v>0.8488023952095809</v>
      </c>
      <c r="F65" s="16">
        <f t="shared" ca="1" si="16"/>
        <v>-1.0313105563203886</v>
      </c>
      <c r="G65">
        <f t="shared" ca="1" si="17"/>
        <v>15259.75701010523</v>
      </c>
      <c r="H65">
        <f t="shared" ca="1" si="18"/>
        <v>1</v>
      </c>
      <c r="I65" s="16">
        <f t="shared" ca="1" si="19"/>
        <v>0.21751885393692852</v>
      </c>
      <c r="J65" s="16">
        <f t="shared" ca="1" si="20"/>
        <v>-6.6321249146509359E-2</v>
      </c>
      <c r="K65" s="16"/>
      <c r="L65" s="16"/>
      <c r="R65" s="23"/>
      <c r="T65" s="23"/>
    </row>
    <row r="66" spans="2:20">
      <c r="B66">
        <f ca="1">IncomeGenerator!Q64</f>
        <v>16564.600755056672</v>
      </c>
      <c r="C66">
        <v>52</v>
      </c>
      <c r="D66">
        <f t="shared" ca="1" si="14"/>
        <v>0.15419161676646706</v>
      </c>
      <c r="E66">
        <f t="shared" ca="1" si="15"/>
        <v>0.84580838323353291</v>
      </c>
      <c r="F66" s="16">
        <f t="shared" ca="1" si="16"/>
        <v>-1.0186203622298404</v>
      </c>
      <c r="G66">
        <f t="shared" ca="1" si="17"/>
        <v>15664.077094788216</v>
      </c>
      <c r="H66">
        <f t="shared" ca="1" si="18"/>
        <v>1</v>
      </c>
      <c r="I66" s="16">
        <f t="shared" ca="1" si="19"/>
        <v>0.21928336483064781</v>
      </c>
      <c r="J66" s="16">
        <f t="shared" ca="1" si="20"/>
        <v>-6.5091748064180749E-2</v>
      </c>
      <c r="K66" s="16"/>
      <c r="L66" s="16"/>
      <c r="R66" s="23"/>
      <c r="T66" s="23"/>
    </row>
    <row r="67" spans="2:20">
      <c r="B67">
        <f ca="1">IncomeGenerator!Q65</f>
        <v>20900.246564755806</v>
      </c>
      <c r="C67">
        <v>53</v>
      </c>
      <c r="D67">
        <f t="shared" ca="1" si="14"/>
        <v>0.15718562874251496</v>
      </c>
      <c r="E67">
        <f t="shared" ca="1" si="15"/>
        <v>0.84281437125748504</v>
      </c>
      <c r="F67" s="16">
        <f t="shared" ca="1" si="16"/>
        <v>-1.0060921229636037</v>
      </c>
      <c r="G67">
        <f t="shared" ca="1" si="17"/>
        <v>15686.178836098237</v>
      </c>
      <c r="H67">
        <f t="shared" ca="1" si="18"/>
        <v>1</v>
      </c>
      <c r="I67" s="16">
        <f t="shared" ca="1" si="19"/>
        <v>0.21938005656321691</v>
      </c>
      <c r="J67" s="16">
        <f t="shared" ca="1" si="20"/>
        <v>-6.2194427820701947E-2</v>
      </c>
      <c r="K67" s="16"/>
      <c r="L67" s="16"/>
      <c r="R67" s="23"/>
      <c r="T67" s="23"/>
    </row>
    <row r="68" spans="2:20">
      <c r="B68">
        <f ca="1">IncomeGenerator!Q66</f>
        <v>124744.2533613444</v>
      </c>
      <c r="C68">
        <v>54</v>
      </c>
      <c r="D68">
        <f t="shared" ca="1" si="14"/>
        <v>0.16017964071856289</v>
      </c>
      <c r="E68">
        <f t="shared" ca="1" si="15"/>
        <v>0.83982035928143706</v>
      </c>
      <c r="F68" s="16">
        <f t="shared" ca="1" si="16"/>
        <v>-0.9937198390103551</v>
      </c>
      <c r="G68">
        <f t="shared" ca="1" si="17"/>
        <v>15845.524331137836</v>
      </c>
      <c r="H68">
        <f t="shared" ca="1" si="18"/>
        <v>1</v>
      </c>
      <c r="I68" s="16">
        <f t="shared" ca="1" si="19"/>
        <v>0.22007789333227554</v>
      </c>
      <c r="J68" s="16">
        <f t="shared" ca="1" si="20"/>
        <v>-5.9898252613712649E-2</v>
      </c>
      <c r="K68" s="16"/>
      <c r="L68" s="16"/>
      <c r="R68" s="23"/>
      <c r="T68" s="23"/>
    </row>
    <row r="69" spans="2:20">
      <c r="B69">
        <f ca="1">IncomeGenerator!Q67</f>
        <v>89008.861997865402</v>
      </c>
      <c r="C69">
        <v>55</v>
      </c>
      <c r="D69">
        <f t="shared" ca="1" si="14"/>
        <v>0.16317365269461079</v>
      </c>
      <c r="E69">
        <f t="shared" ca="1" si="15"/>
        <v>0.83682634730538918</v>
      </c>
      <c r="F69" s="16">
        <f t="shared" ca="1" si="16"/>
        <v>-0.98149782715935407</v>
      </c>
      <c r="G69">
        <f t="shared" ca="1" si="17"/>
        <v>15875.474935298602</v>
      </c>
      <c r="H69">
        <f t="shared" ca="1" si="18"/>
        <v>1</v>
      </c>
      <c r="I69" s="16">
        <f t="shared" ca="1" si="19"/>
        <v>0.22020920085812237</v>
      </c>
      <c r="J69" s="16">
        <f t="shared" ca="1" si="20"/>
        <v>-5.7035548163511585E-2</v>
      </c>
      <c r="K69" s="16"/>
      <c r="L69" s="16"/>
      <c r="R69" s="23"/>
      <c r="T69" s="23"/>
    </row>
    <row r="70" spans="2:20">
      <c r="B70">
        <f ca="1">IncomeGenerator!Q68</f>
        <v>67074.103152545009</v>
      </c>
      <c r="C70">
        <v>56</v>
      </c>
      <c r="D70">
        <f t="shared" ca="1" si="14"/>
        <v>0.16616766467065869</v>
      </c>
      <c r="E70">
        <f t="shared" ca="1" si="15"/>
        <v>0.83383233532934131</v>
      </c>
      <c r="F70" s="16">
        <f t="shared" ca="1" si="16"/>
        <v>-0.96942069813877918</v>
      </c>
      <c r="G70">
        <f t="shared" ca="1" si="17"/>
        <v>16296.020231820698</v>
      </c>
      <c r="H70">
        <f t="shared" ca="1" si="18"/>
        <v>1</v>
      </c>
      <c r="I70" s="16">
        <f t="shared" ca="1" si="19"/>
        <v>0.22205766685582856</v>
      </c>
      <c r="J70" s="16">
        <f t="shared" ca="1" si="20"/>
        <v>-5.5890002185169874E-2</v>
      </c>
      <c r="K70" s="16"/>
      <c r="L70" s="16"/>
      <c r="R70" s="23"/>
      <c r="T70" s="23"/>
    </row>
    <row r="71" spans="2:20">
      <c r="B71">
        <f ca="1">IncomeGenerator!Q69</f>
        <v>179659.29002734099</v>
      </c>
      <c r="C71">
        <v>57</v>
      </c>
      <c r="D71">
        <f t="shared" ca="1" si="14"/>
        <v>0.16916167664670659</v>
      </c>
      <c r="E71">
        <f t="shared" ca="1" si="15"/>
        <v>0.83083832335329344</v>
      </c>
      <c r="F71" s="16">
        <f t="shared" ca="1" si="16"/>
        <v>-0.95748333620476933</v>
      </c>
      <c r="G71">
        <f t="shared" ca="1" si="17"/>
        <v>16564.600755056672</v>
      </c>
      <c r="H71">
        <f t="shared" ca="1" si="18"/>
        <v>1</v>
      </c>
      <c r="I71" s="16">
        <f t="shared" ca="1" si="19"/>
        <v>0.2232428065938882</v>
      </c>
      <c r="J71" s="16">
        <f t="shared" ca="1" si="20"/>
        <v>-5.4081129947181616E-2</v>
      </c>
      <c r="K71" s="16"/>
      <c r="L71" s="16"/>
      <c r="R71" s="23"/>
      <c r="T71" s="23"/>
    </row>
    <row r="72" spans="2:20">
      <c r="B72">
        <f ca="1">IncomeGenerator!Q70</f>
        <v>5901.2186330393943</v>
      </c>
      <c r="C72">
        <v>58</v>
      </c>
      <c r="D72">
        <f t="shared" ca="1" si="14"/>
        <v>0.17215568862275449</v>
      </c>
      <c r="E72">
        <f t="shared" ca="1" si="15"/>
        <v>0.82784431137724557</v>
      </c>
      <c r="F72" s="16">
        <f t="shared" ca="1" si="16"/>
        <v>-0.94568088047960452</v>
      </c>
      <c r="G72">
        <f t="shared" ca="1" si="17"/>
        <v>16974.774527981735</v>
      </c>
      <c r="H72">
        <f t="shared" ca="1" si="18"/>
        <v>1</v>
      </c>
      <c r="I72" s="16">
        <f t="shared" ca="1" si="19"/>
        <v>0.22505967046616748</v>
      </c>
      <c r="J72" s="16">
        <f t="shared" ca="1" si="20"/>
        <v>-5.2903981843412995E-2</v>
      </c>
      <c r="K72" s="16"/>
      <c r="L72" s="16"/>
      <c r="R72" s="23"/>
      <c r="T72" s="23"/>
    </row>
    <row r="73" spans="2:20">
      <c r="B73">
        <f ca="1">IncomeGenerator!Q71</f>
        <v>121826.38488444418</v>
      </c>
      <c r="C73">
        <v>59</v>
      </c>
      <c r="D73">
        <f t="shared" ca="1" si="14"/>
        <v>0.17514970059880239</v>
      </c>
      <c r="E73">
        <f t="shared" ca="1" si="15"/>
        <v>0.82485029940119758</v>
      </c>
      <c r="F73" s="16">
        <f t="shared" ca="1" si="16"/>
        <v>-0.93400870786126533</v>
      </c>
      <c r="G73">
        <f t="shared" ca="1" si="17"/>
        <v>16997.654962968085</v>
      </c>
      <c r="H73">
        <f t="shared" ca="1" si="18"/>
        <v>1</v>
      </c>
      <c r="I73" s="16">
        <f t="shared" ca="1" si="19"/>
        <v>0.2251612654335127</v>
      </c>
      <c r="J73" s="16">
        <f t="shared" ca="1" si="20"/>
        <v>-5.0011564834710309E-2</v>
      </c>
      <c r="K73" s="16"/>
      <c r="L73" s="16"/>
      <c r="R73" s="23"/>
      <c r="T73" s="23"/>
    </row>
    <row r="74" spans="2:20">
      <c r="B74">
        <f ca="1">IncomeGenerator!Q72</f>
        <v>111858.83813607979</v>
      </c>
      <c r="C74">
        <v>60</v>
      </c>
      <c r="D74">
        <f t="shared" ca="1" si="14"/>
        <v>0.17814371257485029</v>
      </c>
      <c r="E74">
        <f t="shared" ca="1" si="15"/>
        <v>0.82185628742514971</v>
      </c>
      <c r="F74" s="16">
        <f t="shared" ca="1" si="16"/>
        <v>-0.92246241734752521</v>
      </c>
      <c r="G74">
        <f t="shared" ca="1" si="17"/>
        <v>17125.881991083639</v>
      </c>
      <c r="H74">
        <f t="shared" ca="1" si="18"/>
        <v>1</v>
      </c>
      <c r="I74" s="16">
        <f t="shared" ca="1" si="19"/>
        <v>0.22573110669507521</v>
      </c>
      <c r="J74" s="16">
        <f t="shared" ca="1" si="20"/>
        <v>-4.7587394120224918E-2</v>
      </c>
      <c r="K74" s="16"/>
      <c r="L74" s="16"/>
      <c r="R74" s="23"/>
      <c r="T74" s="23"/>
    </row>
    <row r="75" spans="2:20">
      <c r="B75">
        <f ca="1">IncomeGenerator!Q73</f>
        <v>74471.336419849365</v>
      </c>
      <c r="C75">
        <v>61</v>
      </c>
      <c r="D75">
        <f t="shared" ca="1" si="14"/>
        <v>0.18113772455089822</v>
      </c>
      <c r="E75">
        <f t="shared" ca="1" si="15"/>
        <v>0.81886227544910173</v>
      </c>
      <c r="F75" s="16">
        <f t="shared" ca="1" si="16"/>
        <v>-0.91103781563565867</v>
      </c>
      <c r="G75">
        <f t="shared" ca="1" si="17"/>
        <v>17350.923833909732</v>
      </c>
      <c r="H75">
        <f t="shared" ca="1" si="18"/>
        <v>1</v>
      </c>
      <c r="I75" s="16">
        <f t="shared" ca="1" si="19"/>
        <v>0.22673316286157993</v>
      </c>
      <c r="J75" s="16">
        <f t="shared" ca="1" si="20"/>
        <v>-4.5595438310681718E-2</v>
      </c>
      <c r="K75" s="16"/>
      <c r="L75" s="16"/>
      <c r="R75" s="23"/>
      <c r="T75" s="23"/>
    </row>
    <row r="76" spans="2:20">
      <c r="B76">
        <f ca="1">IncomeGenerator!Q74</f>
        <v>40676.778239171545</v>
      </c>
      <c r="C76">
        <v>62</v>
      </c>
      <c r="D76">
        <f t="shared" ca="1" si="14"/>
        <v>0.18413173652694612</v>
      </c>
      <c r="E76">
        <f t="shared" ca="1" si="15"/>
        <v>0.81586826347305386</v>
      </c>
      <c r="F76" s="16">
        <f t="shared" ca="1" si="16"/>
        <v>-0.89973090387461541</v>
      </c>
      <c r="G76">
        <f t="shared" ca="1" si="17"/>
        <v>18131.984650112794</v>
      </c>
      <c r="H76">
        <f t="shared" ca="1" si="18"/>
        <v>1</v>
      </c>
      <c r="I76" s="16">
        <f t="shared" ca="1" si="19"/>
        <v>0.23023044020668609</v>
      </c>
      <c r="J76" s="16">
        <f t="shared" ca="1" si="20"/>
        <v>-4.6098703679739977E-2</v>
      </c>
      <c r="K76" s="16"/>
      <c r="L76" s="16"/>
      <c r="R76" s="23"/>
      <c r="T76" s="23"/>
    </row>
    <row r="77" spans="2:20">
      <c r="B77">
        <f ca="1">IncomeGenerator!Q75</f>
        <v>29522.923540865719</v>
      </c>
      <c r="C77">
        <v>63</v>
      </c>
      <c r="D77">
        <f t="shared" ca="1" si="14"/>
        <v>0.18712574850299402</v>
      </c>
      <c r="E77">
        <f t="shared" ca="1" si="15"/>
        <v>0.81287425149700598</v>
      </c>
      <c r="F77" s="16">
        <f t="shared" ca="1" si="16"/>
        <v>-0.88853786546013558</v>
      </c>
      <c r="G77">
        <f t="shared" ca="1" si="17"/>
        <v>18525.088184192013</v>
      </c>
      <c r="H77">
        <f t="shared" ca="1" si="18"/>
        <v>1</v>
      </c>
      <c r="I77" s="16">
        <f t="shared" ca="1" si="19"/>
        <v>0.23200195084623049</v>
      </c>
      <c r="J77" s="16">
        <f t="shared" ca="1" si="20"/>
        <v>-4.4876202343236471E-2</v>
      </c>
      <c r="K77" s="16"/>
      <c r="L77" s="16"/>
      <c r="R77" s="23"/>
      <c r="T77" s="23"/>
    </row>
    <row r="78" spans="2:20">
      <c r="B78">
        <f ca="1">IncomeGenerator!Q76</f>
        <v>118508.48244458261</v>
      </c>
      <c r="C78">
        <v>64</v>
      </c>
      <c r="D78">
        <f t="shared" ca="1" si="14"/>
        <v>0.19011976047904192</v>
      </c>
      <c r="E78">
        <f t="shared" ca="1" si="15"/>
        <v>0.80988023952095811</v>
      </c>
      <c r="F78" s="16">
        <f t="shared" ca="1" si="16"/>
        <v>-0.87745505477534158</v>
      </c>
      <c r="G78">
        <f t="shared" ca="1" si="17"/>
        <v>18714.716511698105</v>
      </c>
      <c r="H78">
        <f t="shared" ca="1" si="18"/>
        <v>1</v>
      </c>
      <c r="I78" s="16">
        <f t="shared" ca="1" si="19"/>
        <v>0.23285921196769985</v>
      </c>
      <c r="J78" s="16">
        <f t="shared" ca="1" si="20"/>
        <v>-4.2739451488657931E-2</v>
      </c>
      <c r="K78" s="16"/>
      <c r="L78" s="16"/>
      <c r="R78" s="23"/>
      <c r="T78" s="23"/>
    </row>
    <row r="79" spans="2:20">
      <c r="B79">
        <f ca="1">IncomeGenerator!Q77</f>
        <v>110074.95926330285</v>
      </c>
      <c r="C79">
        <v>65</v>
      </c>
      <c r="D79">
        <f t="shared" ca="1" si="14"/>
        <v>0.19311377245508982</v>
      </c>
      <c r="E79">
        <f t="shared" ca="1" si="15"/>
        <v>0.80688622754491024</v>
      </c>
      <c r="F79" s="16">
        <f t="shared" ca="1" si="16"/>
        <v>-0.86647898678975677</v>
      </c>
      <c r="G79">
        <f t="shared" ca="1" si="17"/>
        <v>18922.762852582811</v>
      </c>
      <c r="H79">
        <f t="shared" ca="1" si="18"/>
        <v>1</v>
      </c>
      <c r="I79" s="16">
        <f t="shared" ca="1" si="19"/>
        <v>0.23380175728908575</v>
      </c>
      <c r="J79" s="16">
        <f t="shared" ca="1" si="20"/>
        <v>-4.0687984833995938E-2</v>
      </c>
      <c r="K79" s="16"/>
      <c r="L79" s="16"/>
      <c r="R79" s="23"/>
      <c r="T79" s="23"/>
    </row>
    <row r="80" spans="2:20">
      <c r="B80">
        <f ca="1">IncomeGenerator!Q78</f>
        <v>63703.7387888757</v>
      </c>
      <c r="C80">
        <v>66</v>
      </c>
      <c r="D80">
        <f t="shared" ca="1" si="14"/>
        <v>0.19610778443113772</v>
      </c>
      <c r="E80">
        <f t="shared" ca="1" si="15"/>
        <v>0.80389221556886226</v>
      </c>
      <c r="F80" s="16">
        <f t="shared" ca="1" si="16"/>
        <v>-0.85560632743901077</v>
      </c>
      <c r="G80">
        <f t="shared" ca="1" si="17"/>
        <v>18961.352642225193</v>
      </c>
      <c r="H80">
        <f t="shared" ca="1" si="18"/>
        <v>1</v>
      </c>
      <c r="I80" s="16">
        <f t="shared" ca="1" si="19"/>
        <v>0.23397681890934247</v>
      </c>
      <c r="J80" s="16">
        <f t="shared" ca="1" si="20"/>
        <v>-3.7869034478204749E-2</v>
      </c>
      <c r="K80" s="16"/>
      <c r="L80" s="16"/>
      <c r="R80" s="23"/>
      <c r="T80" s="23"/>
    </row>
    <row r="81" spans="2:20">
      <c r="B81">
        <f ca="1">IncomeGenerator!Q79</f>
        <v>53665.042561598209</v>
      </c>
      <c r="C81">
        <v>67</v>
      </c>
      <c r="D81">
        <f t="shared" ca="1" si="14"/>
        <v>0.19910179640718562</v>
      </c>
      <c r="E81">
        <f t="shared" ca="1" si="15"/>
        <v>0.80089820359281438</v>
      </c>
      <c r="F81" s="16">
        <f t="shared" ca="1" si="16"/>
        <v>-0.84483388471554344</v>
      </c>
      <c r="G81">
        <f t="shared" ca="1" si="17"/>
        <v>19001.880320672597</v>
      </c>
      <c r="H81">
        <f t="shared" ca="1" si="18"/>
        <v>1</v>
      </c>
      <c r="I81" s="16">
        <f t="shared" ca="1" si="19"/>
        <v>0.23416074986177771</v>
      </c>
      <c r="J81" s="16">
        <f t="shared" ca="1" si="20"/>
        <v>-3.505895345459209E-2</v>
      </c>
      <c r="K81" s="16"/>
      <c r="L81" s="16"/>
      <c r="R81" s="23"/>
      <c r="T81" s="23"/>
    </row>
    <row r="82" spans="2:20">
      <c r="B82">
        <f ca="1">IncomeGenerator!Q80</f>
        <v>91985.369305260203</v>
      </c>
      <c r="C82">
        <v>68</v>
      </c>
      <c r="D82">
        <f t="shared" ca="1" si="14"/>
        <v>0.20209580838323354</v>
      </c>
      <c r="E82">
        <f t="shared" ca="1" si="15"/>
        <v>0.7979041916167664</v>
      </c>
      <c r="F82" s="16">
        <f t="shared" ca="1" si="16"/>
        <v>-0.83415860040782941</v>
      </c>
      <c r="G82">
        <f t="shared" ca="1" si="17"/>
        <v>19021.639737515394</v>
      </c>
      <c r="H82">
        <f t="shared" ca="1" si="18"/>
        <v>1</v>
      </c>
      <c r="I82" s="16">
        <f t="shared" ca="1" si="19"/>
        <v>0.23425045508948519</v>
      </c>
      <c r="J82" s="16">
        <f t="shared" ca="1" si="20"/>
        <v>-3.2154646706251649E-2</v>
      </c>
      <c r="K82" s="16"/>
      <c r="L82" s="16"/>
      <c r="R82" s="23"/>
      <c r="T82" s="23"/>
    </row>
    <row r="83" spans="2:20">
      <c r="B83">
        <f ca="1">IncomeGenerator!Q81</f>
        <v>20882.883323344679</v>
      </c>
      <c r="C83">
        <v>69</v>
      </c>
      <c r="D83">
        <f t="shared" ca="1" si="14"/>
        <v>0.20508982035928144</v>
      </c>
      <c r="E83">
        <f t="shared" ca="1" si="15"/>
        <v>0.79491017964071853</v>
      </c>
      <c r="F83" s="16">
        <f t="shared" ca="1" si="16"/>
        <v>-0.82357754243195536</v>
      </c>
      <c r="G83">
        <f t="shared" ca="1" si="17"/>
        <v>19196.512875058404</v>
      </c>
      <c r="H83">
        <f t="shared" ca="1" si="18"/>
        <v>1</v>
      </c>
      <c r="I83" s="16">
        <f t="shared" ca="1" si="19"/>
        <v>0.23504518542389102</v>
      </c>
      <c r="J83" s="16">
        <f t="shared" ca="1" si="20"/>
        <v>-2.9955365064609579E-2</v>
      </c>
      <c r="K83" s="16"/>
      <c r="L83" s="16"/>
      <c r="R83" s="23"/>
      <c r="T83" s="23"/>
    </row>
    <row r="84" spans="2:20">
      <c r="B84">
        <f ca="1">IncomeGenerator!Q82</f>
        <v>35289.248891634132</v>
      </c>
      <c r="C84">
        <v>70</v>
      </c>
      <c r="D84">
        <f t="shared" ca="1" si="14"/>
        <v>0.20808383233532934</v>
      </c>
      <c r="E84">
        <f t="shared" ca="1" si="15"/>
        <v>0.79191616766467066</v>
      </c>
      <c r="F84" s="16">
        <f t="shared" ca="1" si="16"/>
        <v>-0.81308789770500423</v>
      </c>
      <c r="G84">
        <f t="shared" ca="1" si="17"/>
        <v>20035.002712651956</v>
      </c>
      <c r="H84">
        <f t="shared" ca="1" si="18"/>
        <v>1</v>
      </c>
      <c r="I84" s="16">
        <f t="shared" ca="1" si="19"/>
        <v>0.23887641165279555</v>
      </c>
      <c r="J84" s="16">
        <f t="shared" ca="1" si="20"/>
        <v>-3.0792579317466207E-2</v>
      </c>
      <c r="K84" s="16"/>
      <c r="L84" s="16"/>
      <c r="R84" s="23"/>
      <c r="T84" s="23"/>
    </row>
    <row r="85" spans="2:20">
      <c r="B85">
        <f ca="1">IncomeGenerator!Q83</f>
        <v>85983.45411448137</v>
      </c>
      <c r="C85">
        <v>71</v>
      </c>
      <c r="D85">
        <f t="shared" ca="1" si="14"/>
        <v>0.21107784431137724</v>
      </c>
      <c r="E85">
        <f t="shared" ca="1" si="15"/>
        <v>0.78892215568862278</v>
      </c>
      <c r="F85" s="16">
        <f t="shared" ca="1" si="16"/>
        <v>-0.80268696551466001</v>
      </c>
      <c r="G85">
        <f t="shared" ca="1" si="17"/>
        <v>20055.834826091086</v>
      </c>
      <c r="H85">
        <f t="shared" ca="1" si="18"/>
        <v>1</v>
      </c>
      <c r="I85" s="16">
        <f t="shared" ca="1" si="19"/>
        <v>0.23897203055373137</v>
      </c>
      <c r="J85" s="16">
        <f t="shared" ca="1" si="20"/>
        <v>-2.7894186242354124E-2</v>
      </c>
      <c r="K85" s="16"/>
      <c r="L85" s="16"/>
      <c r="R85" s="23"/>
      <c r="T85" s="23"/>
    </row>
    <row r="86" spans="2:20">
      <c r="B86">
        <f ca="1">IncomeGenerator!Q84</f>
        <v>67292.987554949301</v>
      </c>
      <c r="C86">
        <v>72</v>
      </c>
      <c r="D86">
        <f t="shared" ca="1" si="14"/>
        <v>0.21407185628742514</v>
      </c>
      <c r="E86">
        <f t="shared" ca="1" si="15"/>
        <v>0.78592814371257491</v>
      </c>
      <c r="F86" s="16">
        <f t="shared" ca="1" si="16"/>
        <v>-0.79237215134388361</v>
      </c>
      <c r="G86">
        <f t="shared" ca="1" si="17"/>
        <v>20277.392885337351</v>
      </c>
      <c r="H86">
        <f t="shared" ca="1" si="18"/>
        <v>1</v>
      </c>
      <c r="I86" s="16">
        <f t="shared" ca="1" si="19"/>
        <v>0.23999027045812321</v>
      </c>
      <c r="J86" s="16">
        <f t="shared" ca="1" si="20"/>
        <v>-2.5918414170698068E-2</v>
      </c>
      <c r="K86" s="16"/>
      <c r="L86" s="16"/>
      <c r="R86" s="23"/>
      <c r="T86" s="23"/>
    </row>
    <row r="87" spans="2:20">
      <c r="B87">
        <f ca="1">IncomeGenerator!Q85</f>
        <v>43872.979498127293</v>
      </c>
      <c r="C87">
        <v>73</v>
      </c>
      <c r="D87">
        <f t="shared" ca="1" si="14"/>
        <v>0.21706586826347304</v>
      </c>
      <c r="E87">
        <f t="shared" ca="1" si="15"/>
        <v>0.78293413173652693</v>
      </c>
      <c r="F87" s="16">
        <f t="shared" ca="1" si="16"/>
        <v>-0.78214096111345432</v>
      </c>
      <c r="G87">
        <f t="shared" ca="1" si="17"/>
        <v>20476.685106570585</v>
      </c>
      <c r="H87">
        <f t="shared" ca="1" si="18"/>
        <v>1</v>
      </c>
      <c r="I87" s="16">
        <f t="shared" ca="1" si="19"/>
        <v>0.24090819807422575</v>
      </c>
      <c r="J87" s="16">
        <f t="shared" ca="1" si="20"/>
        <v>-2.384232981075271E-2</v>
      </c>
      <c r="K87" s="16"/>
      <c r="L87" s="16"/>
      <c r="R87" s="23"/>
      <c r="T87" s="23"/>
    </row>
    <row r="88" spans="2:20">
      <c r="B88">
        <f ca="1">IncomeGenerator!Q86</f>
        <v>92407.903943349374</v>
      </c>
      <c r="C88">
        <v>74</v>
      </c>
      <c r="D88">
        <f t="shared" ca="1" si="14"/>
        <v>0.22005988023952097</v>
      </c>
      <c r="E88">
        <f t="shared" ca="1" si="15"/>
        <v>0.77994011976047906</v>
      </c>
      <c r="F88" s="16">
        <f t="shared" ca="1" si="16"/>
        <v>-0.77199099580864483</v>
      </c>
      <c r="G88">
        <f t="shared" ca="1" si="17"/>
        <v>20816.286930093196</v>
      </c>
      <c r="H88">
        <f t="shared" ca="1" si="18"/>
        <v>1</v>
      </c>
      <c r="I88" s="16">
        <f t="shared" ca="1" si="19"/>
        <v>0.2424767731760083</v>
      </c>
      <c r="J88" s="16">
        <f t="shared" ca="1" si="20"/>
        <v>-2.2416892936487326E-2</v>
      </c>
      <c r="K88" s="16"/>
      <c r="L88" s="16"/>
      <c r="R88" s="23"/>
      <c r="T88" s="23"/>
    </row>
    <row r="89" spans="2:20">
      <c r="B89">
        <f ca="1">IncomeGenerator!Q87</f>
        <v>20832.250073298157</v>
      </c>
      <c r="C89">
        <v>75</v>
      </c>
      <c r="D89">
        <f t="shared" ca="1" si="14"/>
        <v>0.22305389221556887</v>
      </c>
      <c r="E89">
        <f t="shared" ca="1" si="15"/>
        <v>0.77694610778443107</v>
      </c>
      <c r="F89" s="16">
        <f t="shared" ca="1" si="16"/>
        <v>-0.76191994645949512</v>
      </c>
      <c r="G89">
        <f t="shared" ca="1" si="17"/>
        <v>20832.250073298157</v>
      </c>
      <c r="H89">
        <f t="shared" ca="1" si="18"/>
        <v>1</v>
      </c>
      <c r="I89" s="16">
        <f t="shared" ca="1" si="19"/>
        <v>0.24255064067398108</v>
      </c>
      <c r="J89" s="16">
        <f t="shared" ca="1" si="20"/>
        <v>-1.9496748458412205E-2</v>
      </c>
      <c r="K89" s="16"/>
      <c r="L89" s="16"/>
      <c r="R89" s="23"/>
      <c r="T89" s="23"/>
    </row>
    <row r="90" spans="2:20">
      <c r="B90">
        <f ca="1">IncomeGenerator!Q88</f>
        <v>93134.61133477831</v>
      </c>
      <c r="C90">
        <v>76</v>
      </c>
      <c r="D90">
        <f t="shared" ca="1" si="14"/>
        <v>0.22604790419161677</v>
      </c>
      <c r="E90">
        <f t="shared" ca="1" si="15"/>
        <v>0.7739520958083832</v>
      </c>
      <c r="F90" s="16">
        <f t="shared" ca="1" si="16"/>
        <v>-0.75192558944689847</v>
      </c>
      <c r="G90">
        <f t="shared" ca="1" si="17"/>
        <v>20882.883323344679</v>
      </c>
      <c r="H90">
        <f t="shared" ca="1" si="18"/>
        <v>1</v>
      </c>
      <c r="I90" s="16">
        <f t="shared" ca="1" si="19"/>
        <v>0.24278502047360478</v>
      </c>
      <c r="J90" s="16">
        <f t="shared" ca="1" si="20"/>
        <v>-1.6737116281988013E-2</v>
      </c>
      <c r="K90" s="16"/>
      <c r="L90" s="16"/>
      <c r="R90" s="23"/>
      <c r="T90" s="23"/>
    </row>
    <row r="91" spans="2:20">
      <c r="B91">
        <f ca="1">IncomeGenerator!Q89</f>
        <v>142217.76438327495</v>
      </c>
      <c r="C91">
        <v>77</v>
      </c>
      <c r="D91">
        <f t="shared" ca="1" si="14"/>
        <v>0.22904191616766467</v>
      </c>
      <c r="E91">
        <f t="shared" ca="1" si="15"/>
        <v>0.77095808383233533</v>
      </c>
      <c r="F91" s="16">
        <f t="shared" ca="1" si="16"/>
        <v>-0.74200578210927537</v>
      </c>
      <c r="G91">
        <f t="shared" ca="1" si="17"/>
        <v>20900.246564755806</v>
      </c>
      <c r="H91">
        <f t="shared" ca="1" si="18"/>
        <v>1</v>
      </c>
      <c r="I91" s="16">
        <f t="shared" ca="1" si="19"/>
        <v>0.24286542261457628</v>
      </c>
      <c r="J91" s="16">
        <f t="shared" ca="1" si="20"/>
        <v>-1.3823506446911604E-2</v>
      </c>
      <c r="K91" s="16"/>
      <c r="L91" s="16"/>
      <c r="R91" s="23"/>
      <c r="T91" s="23"/>
    </row>
    <row r="92" spans="2:20">
      <c r="B92">
        <f ca="1">IncomeGenerator!Q90</f>
        <v>77836.195918312689</v>
      </c>
      <c r="C92">
        <v>78</v>
      </c>
      <c r="D92">
        <f t="shared" ca="1" si="14"/>
        <v>0.23203592814371257</v>
      </c>
      <c r="E92">
        <f t="shared" ca="1" si="15"/>
        <v>0.76796407185628746</v>
      </c>
      <c r="F92" s="16">
        <f t="shared" ca="1" si="16"/>
        <v>-0.73215845862682782</v>
      </c>
      <c r="G92">
        <f t="shared" ca="1" si="17"/>
        <v>21108.286636442506</v>
      </c>
      <c r="H92">
        <f t="shared" ca="1" si="18"/>
        <v>1</v>
      </c>
      <c r="I92" s="16">
        <f t="shared" ca="1" si="19"/>
        <v>0.2438298915167077</v>
      </c>
      <c r="J92" s="16">
        <f t="shared" ca="1" si="20"/>
        <v>-1.1793963372995125E-2</v>
      </c>
      <c r="K92" s="16"/>
      <c r="L92" s="16"/>
      <c r="R92" s="23"/>
      <c r="T92" s="23"/>
    </row>
    <row r="93" spans="2:20">
      <c r="B93">
        <f ca="1">IncomeGenerator!Q91</f>
        <v>49841.709159274425</v>
      </c>
      <c r="C93">
        <v>79</v>
      </c>
      <c r="D93">
        <f t="shared" ca="1" si="14"/>
        <v>0.23502994011976047</v>
      </c>
      <c r="E93">
        <f t="shared" ca="1" si="15"/>
        <v>0.76497005988023958</v>
      </c>
      <c r="F93" s="16">
        <f t="shared" ca="1" si="16"/>
        <v>-0.72238162616243973</v>
      </c>
      <c r="G93">
        <f t="shared" ca="1" si="17"/>
        <v>22050.937651159948</v>
      </c>
      <c r="H93">
        <f t="shared" ca="1" si="18"/>
        <v>1</v>
      </c>
      <c r="I93" s="16">
        <f t="shared" ca="1" si="19"/>
        <v>0.24822578461431127</v>
      </c>
      <c r="J93" s="16">
        <f t="shared" ca="1" si="20"/>
        <v>-1.3195844494550801E-2</v>
      </c>
      <c r="K93" s="16"/>
      <c r="L93" s="16"/>
      <c r="R93" s="23"/>
      <c r="T93" s="23"/>
    </row>
    <row r="94" spans="2:20">
      <c r="B94">
        <f ca="1">IncomeGenerator!Q92</f>
        <v>96451.385492464833</v>
      </c>
      <c r="C94">
        <v>80</v>
      </c>
      <c r="D94">
        <f t="shared" ca="1" si="14"/>
        <v>0.23802395209580837</v>
      </c>
      <c r="E94">
        <f t="shared" ca="1" si="15"/>
        <v>0.7619760479041916</v>
      </c>
      <c r="F94" s="16">
        <f t="shared" ca="1" si="16"/>
        <v>-0.71267336124007763</v>
      </c>
      <c r="G94">
        <f t="shared" ca="1" si="17"/>
        <v>22487.095708657853</v>
      </c>
      <c r="H94">
        <f t="shared" ca="1" si="18"/>
        <v>1</v>
      </c>
      <c r="I94" s="16">
        <f t="shared" ca="1" si="19"/>
        <v>0.25027394344006965</v>
      </c>
      <c r="J94" s="16">
        <f t="shared" ca="1" si="20"/>
        <v>-1.2249991344261274E-2</v>
      </c>
      <c r="K94" s="16"/>
      <c r="L94" s="16"/>
      <c r="R94" s="23"/>
      <c r="T94" s="23"/>
    </row>
    <row r="95" spans="2:20">
      <c r="B95">
        <f ca="1">IncomeGenerator!Q93</f>
        <v>18922.762852582811</v>
      </c>
      <c r="C95">
        <v>81</v>
      </c>
      <c r="D95">
        <f t="shared" ca="1" si="14"/>
        <v>0.2410179640718563</v>
      </c>
      <c r="E95">
        <f t="shared" ca="1" si="15"/>
        <v>0.75898203592814373</v>
      </c>
      <c r="F95" s="16">
        <f t="shared" ca="1" si="16"/>
        <v>-0.70303180634320528</v>
      </c>
      <c r="G95">
        <f t="shared" ca="1" si="17"/>
        <v>22534.67090689902</v>
      </c>
      <c r="H95">
        <f t="shared" ca="1" si="18"/>
        <v>1</v>
      </c>
      <c r="I95" s="16">
        <f t="shared" ca="1" si="19"/>
        <v>0.25049789303509351</v>
      </c>
      <c r="J95" s="16">
        <f t="shared" ca="1" si="20"/>
        <v>-9.4799289632372108E-3</v>
      </c>
      <c r="K95" s="16"/>
      <c r="L95" s="16"/>
      <c r="R95" s="23"/>
      <c r="T95" s="23"/>
    </row>
    <row r="96" spans="2:20">
      <c r="B96">
        <f ca="1">IncomeGenerator!Q94</f>
        <v>11408.501202817657</v>
      </c>
      <c r="C96">
        <v>82</v>
      </c>
      <c r="D96">
        <f t="shared" ref="D96:D159" ca="1" si="21">(C96-0.5)/$Q$2</f>
        <v>0.2440119760479042</v>
      </c>
      <c r="E96">
        <f t="shared" ref="E96:E159" ca="1" si="22">1-D96</f>
        <v>0.75598802395209574</v>
      </c>
      <c r="F96" s="16">
        <f t="shared" ref="F96:F159" ca="1" si="23">NORMINV((C96-0.5)/$Q$2,0,1)</f>
        <v>-0.6934551667172304</v>
      </c>
      <c r="G96">
        <f t="shared" ref="G96:G159" ca="1" si="24">SMALL(B:B,C96)</f>
        <v>22542.162386058113</v>
      </c>
      <c r="H96">
        <f t="shared" ref="H96:H159" ca="1" si="25">IF(ROUND($AC$32*G96,$AC$30)=ROUND($AC$32*G95,$AC$30),H95+1,$H$12)</f>
        <v>1</v>
      </c>
      <c r="I96" s="16">
        <f t="shared" ref="I96:I159" ca="1" si="26">NORMDIST(G96,$Q$4,$R$4,TRUE)</f>
        <v>0.25053316717058338</v>
      </c>
      <c r="J96" s="16">
        <f t="shared" ref="J96:J159" ca="1" si="27">D96-I96</f>
        <v>-6.5211911226791819E-3</v>
      </c>
      <c r="K96" s="16"/>
      <c r="L96" s="16"/>
      <c r="R96" s="23"/>
      <c r="T96" s="23"/>
    </row>
    <row r="97" spans="2:20">
      <c r="B97">
        <f ca="1">IncomeGenerator!Q95</f>
        <v>173001.37444759655</v>
      </c>
      <c r="C97">
        <v>83</v>
      </c>
      <c r="D97">
        <f t="shared" ca="1" si="21"/>
        <v>0.2470059880239521</v>
      </c>
      <c r="E97">
        <f t="shared" ca="1" si="22"/>
        <v>0.75299401197604787</v>
      </c>
      <c r="F97" s="16">
        <f t="shared" ca="1" si="23"/>
        <v>-0.68394170736130844</v>
      </c>
      <c r="G97">
        <f t="shared" ca="1" si="24"/>
        <v>22784.760729341302</v>
      </c>
      <c r="H97">
        <f t="shared" ca="1" si="25"/>
        <v>1</v>
      </c>
      <c r="I97" s="16">
        <f t="shared" ca="1" si="26"/>
        <v>0.25167687898406943</v>
      </c>
      <c r="J97" s="16">
        <f t="shared" ca="1" si="27"/>
        <v>-4.6708909601173298E-3</v>
      </c>
      <c r="K97" s="16"/>
      <c r="L97" s="16"/>
      <c r="R97" s="23"/>
      <c r="T97" s="23"/>
    </row>
    <row r="98" spans="2:20">
      <c r="B98">
        <f ca="1">IncomeGenerator!Q96</f>
        <v>12959.14765265676</v>
      </c>
      <c r="C98">
        <v>84</v>
      </c>
      <c r="D98">
        <f t="shared" ca="1" si="21"/>
        <v>0.25</v>
      </c>
      <c r="E98">
        <f t="shared" ca="1" si="22"/>
        <v>0.75</v>
      </c>
      <c r="F98" s="16">
        <f t="shared" ca="1" si="23"/>
        <v>-0.67448975019608193</v>
      </c>
      <c r="G98">
        <f t="shared" ca="1" si="24"/>
        <v>23387.824498117243</v>
      </c>
      <c r="H98">
        <f t="shared" ca="1" si="25"/>
        <v>1</v>
      </c>
      <c r="I98" s="16">
        <f t="shared" ca="1" si="26"/>
        <v>0.2545318824119161</v>
      </c>
      <c r="J98" s="16">
        <f t="shared" ca="1" si="27"/>
        <v>-4.5318824119160994E-3</v>
      </c>
      <c r="K98" s="16"/>
      <c r="L98" s="16"/>
      <c r="R98" s="23"/>
      <c r="T98" s="23"/>
    </row>
    <row r="99" spans="2:20">
      <c r="B99">
        <f ca="1">IncomeGenerator!Q97</f>
        <v>2097.2731598846649</v>
      </c>
      <c r="C99">
        <v>85</v>
      </c>
      <c r="D99">
        <f t="shared" ca="1" si="21"/>
        <v>0.25299401197604793</v>
      </c>
      <c r="E99">
        <f t="shared" ca="1" si="22"/>
        <v>0.74700598802395213</v>
      </c>
      <c r="F99" s="16">
        <f t="shared" ca="1" si="23"/>
        <v>-0.66509767139499976</v>
      </c>
      <c r="G99">
        <f t="shared" ca="1" si="24"/>
        <v>23429.849473493399</v>
      </c>
      <c r="H99">
        <f t="shared" ca="1" si="25"/>
        <v>1</v>
      </c>
      <c r="I99" s="16">
        <f t="shared" ca="1" si="26"/>
        <v>0.25473146606815555</v>
      </c>
      <c r="J99" s="16">
        <f t="shared" ca="1" si="27"/>
        <v>-1.7374540921076265E-3</v>
      </c>
      <c r="K99" s="16"/>
      <c r="L99" s="16"/>
      <c r="R99" s="23"/>
      <c r="T99" s="23"/>
    </row>
    <row r="100" spans="2:20">
      <c r="B100">
        <f ca="1">IncomeGenerator!Q98</f>
        <v>19021.639737515394</v>
      </c>
      <c r="C100">
        <v>86</v>
      </c>
      <c r="D100">
        <f t="shared" ca="1" si="21"/>
        <v>0.2559880239520958</v>
      </c>
      <c r="E100">
        <f t="shared" ca="1" si="22"/>
        <v>0.74401197604790426</v>
      </c>
      <c r="F100" s="16">
        <f t="shared" ca="1" si="23"/>
        <v>-0.65576389886789443</v>
      </c>
      <c r="G100">
        <f t="shared" ca="1" si="24"/>
        <v>23474.241173155671</v>
      </c>
      <c r="H100">
        <f t="shared" ca="1" si="25"/>
        <v>1</v>
      </c>
      <c r="I100" s="16">
        <f t="shared" ca="1" si="26"/>
        <v>0.25494237865472558</v>
      </c>
      <c r="J100" s="16">
        <f t="shared" ca="1" si="27"/>
        <v>1.0456452973702235E-3</v>
      </c>
      <c r="K100" s="16"/>
      <c r="L100" s="16"/>
      <c r="R100" s="23"/>
      <c r="T100" s="23"/>
    </row>
    <row r="101" spans="2:20">
      <c r="B101">
        <f ca="1">IncomeGenerator!Q99</f>
        <v>23599.410896027744</v>
      </c>
      <c r="C101">
        <v>87</v>
      </c>
      <c r="D101">
        <f t="shared" ca="1" si="21"/>
        <v>0.25898203592814373</v>
      </c>
      <c r="E101">
        <f t="shared" ca="1" si="22"/>
        <v>0.74101796407185627</v>
      </c>
      <c r="F101" s="16">
        <f t="shared" ca="1" si="23"/>
        <v>-0.64648690988636703</v>
      </c>
      <c r="G101">
        <f t="shared" ca="1" si="24"/>
        <v>23599.410896027744</v>
      </c>
      <c r="H101">
        <f t="shared" ca="1" si="25"/>
        <v>1</v>
      </c>
      <c r="I101" s="16">
        <f t="shared" ca="1" si="26"/>
        <v>0.25553757323356685</v>
      </c>
      <c r="J101" s="16">
        <f t="shared" ca="1" si="27"/>
        <v>3.4444626945768775E-3</v>
      </c>
      <c r="K101" s="16"/>
      <c r="L101" s="16"/>
      <c r="R101" s="23"/>
      <c r="T101" s="23"/>
    </row>
    <row r="102" spans="2:20">
      <c r="B102">
        <f ca="1">IncomeGenerator!Q100</f>
        <v>17350.923833909732</v>
      </c>
      <c r="C102">
        <v>88</v>
      </c>
      <c r="D102">
        <f t="shared" ca="1" si="21"/>
        <v>0.2619760479041916</v>
      </c>
      <c r="E102">
        <f t="shared" ca="1" si="22"/>
        <v>0.7380239520958084</v>
      </c>
      <c r="F102" s="16">
        <f t="shared" ca="1" si="23"/>
        <v>-0.63726522884138936</v>
      </c>
      <c r="G102">
        <f t="shared" ca="1" si="24"/>
        <v>24093.559490261829</v>
      </c>
      <c r="H102">
        <f t="shared" ca="1" si="25"/>
        <v>1</v>
      </c>
      <c r="I102" s="16">
        <f t="shared" ca="1" si="26"/>
        <v>0.25789436973664959</v>
      </c>
      <c r="J102" s="16">
        <f t="shared" ca="1" si="27"/>
        <v>4.0816781675420133E-3</v>
      </c>
      <c r="K102" s="16"/>
      <c r="L102" s="16"/>
      <c r="R102" s="23"/>
      <c r="T102" s="23"/>
    </row>
    <row r="103" spans="2:20">
      <c r="B103">
        <f ca="1">IncomeGenerator!Q101</f>
        <v>20816.286930093196</v>
      </c>
      <c r="C103">
        <v>89</v>
      </c>
      <c r="D103">
        <f t="shared" ca="1" si="21"/>
        <v>0.26497005988023953</v>
      </c>
      <c r="E103">
        <f t="shared" ca="1" si="22"/>
        <v>0.73502994011976042</v>
      </c>
      <c r="F103" s="16">
        <f t="shared" ca="1" si="23"/>
        <v>-0.62809742512425404</v>
      </c>
      <c r="G103">
        <f t="shared" ca="1" si="24"/>
        <v>24333.71568118142</v>
      </c>
      <c r="H103">
        <f t="shared" ca="1" si="25"/>
        <v>1</v>
      </c>
      <c r="I103" s="16">
        <f t="shared" ca="1" si="26"/>
        <v>0.2590438317792173</v>
      </c>
      <c r="J103" s="16">
        <f t="shared" ca="1" si="27"/>
        <v>5.926228101022224E-3</v>
      </c>
      <c r="K103" s="16"/>
      <c r="L103" s="16"/>
      <c r="R103" s="23"/>
      <c r="T103" s="23"/>
    </row>
    <row r="104" spans="2:20">
      <c r="B104">
        <f ca="1">IncomeGenerator!Q102</f>
        <v>48464.943774790372</v>
      </c>
      <c r="C104">
        <v>90</v>
      </c>
      <c r="D104">
        <f t="shared" ca="1" si="21"/>
        <v>0.2679640718562874</v>
      </c>
      <c r="E104">
        <f t="shared" ca="1" si="22"/>
        <v>0.73203592814371254</v>
      </c>
      <c r="F104" s="16">
        <f t="shared" ca="1" si="23"/>
        <v>-0.6189821111227124</v>
      </c>
      <c r="G104">
        <f t="shared" ca="1" si="24"/>
        <v>24773.177831517765</v>
      </c>
      <c r="H104">
        <f t="shared" ca="1" si="25"/>
        <v>1</v>
      </c>
      <c r="I104" s="16">
        <f t="shared" ca="1" si="26"/>
        <v>0.26115407299133364</v>
      </c>
      <c r="J104" s="16">
        <f t="shared" ca="1" si="27"/>
        <v>6.8099988649537591E-3</v>
      </c>
      <c r="K104" s="16"/>
      <c r="L104" s="16"/>
      <c r="R104" s="23"/>
      <c r="T104" s="23"/>
    </row>
    <row r="105" spans="2:20">
      <c r="B105">
        <f ca="1">IncomeGenerator!Q103</f>
        <v>24782.425357187753</v>
      </c>
      <c r="C105">
        <v>91</v>
      </c>
      <c r="D105">
        <f t="shared" ca="1" si="21"/>
        <v>0.27095808383233533</v>
      </c>
      <c r="E105">
        <f t="shared" ca="1" si="22"/>
        <v>0.72904191616766467</v>
      </c>
      <c r="F105" s="16">
        <f t="shared" ca="1" si="23"/>
        <v>-0.60991794032473934</v>
      </c>
      <c r="G105">
        <f t="shared" ca="1" si="24"/>
        <v>24780.283802323669</v>
      </c>
      <c r="H105">
        <f t="shared" ca="1" si="25"/>
        <v>1</v>
      </c>
      <c r="I105" s="16">
        <f t="shared" ca="1" si="26"/>
        <v>0.26118826739730727</v>
      </c>
      <c r="J105" s="16">
        <f t="shared" ca="1" si="27"/>
        <v>9.7698164350280559E-3</v>
      </c>
      <c r="K105" s="16"/>
      <c r="L105" s="16"/>
      <c r="R105" s="23"/>
      <c r="T105" s="23"/>
    </row>
    <row r="106" spans="2:20">
      <c r="B106">
        <f ca="1">IncomeGenerator!Q104</f>
        <v>70141.685393251726</v>
      </c>
      <c r="C106">
        <v>92</v>
      </c>
      <c r="D106">
        <f t="shared" ca="1" si="21"/>
        <v>0.27395209580838326</v>
      </c>
      <c r="E106">
        <f t="shared" ca="1" si="22"/>
        <v>0.7260479041916168</v>
      </c>
      <c r="F106" s="16">
        <f t="shared" ca="1" si="23"/>
        <v>-0.60090360552296362</v>
      </c>
      <c r="G106">
        <f t="shared" ca="1" si="24"/>
        <v>24782.425357187753</v>
      </c>
      <c r="H106">
        <f t="shared" ca="1" si="25"/>
        <v>1</v>
      </c>
      <c r="I106" s="16">
        <f t="shared" ca="1" si="26"/>
        <v>0.26119857315347206</v>
      </c>
      <c r="J106" s="16">
        <f t="shared" ca="1" si="27"/>
        <v>1.2753522654911198E-2</v>
      </c>
      <c r="K106" s="16"/>
      <c r="L106" s="16"/>
      <c r="R106" s="23"/>
      <c r="T106" s="23"/>
    </row>
    <row r="107" spans="2:20">
      <c r="B107">
        <f ca="1">IncomeGenerator!Q105</f>
        <v>34298.205005309603</v>
      </c>
      <c r="C107">
        <v>93</v>
      </c>
      <c r="D107">
        <f t="shared" ca="1" si="21"/>
        <v>0.27694610778443113</v>
      </c>
      <c r="E107">
        <f t="shared" ca="1" si="22"/>
        <v>0.72305389221556893</v>
      </c>
      <c r="F107" s="16">
        <f t="shared" ca="1" si="23"/>
        <v>-0.59193783711329606</v>
      </c>
      <c r="G107">
        <f t="shared" ca="1" si="24"/>
        <v>24919.198824435589</v>
      </c>
      <c r="H107">
        <f t="shared" ca="1" si="25"/>
        <v>1</v>
      </c>
      <c r="I107" s="16">
        <f t="shared" ca="1" si="26"/>
        <v>0.2618571975856297</v>
      </c>
      <c r="J107" s="16">
        <f t="shared" ca="1" si="27"/>
        <v>1.5088910198801431E-2</v>
      </c>
      <c r="K107" s="16"/>
      <c r="L107" s="16"/>
      <c r="R107" s="23"/>
      <c r="T107" s="23"/>
    </row>
    <row r="108" spans="2:20">
      <c r="B108">
        <f ca="1">IncomeGenerator!Q106</f>
        <v>15042.106405692104</v>
      </c>
      <c r="C108">
        <v>94</v>
      </c>
      <c r="D108">
        <f t="shared" ca="1" si="21"/>
        <v>0.27994011976047906</v>
      </c>
      <c r="E108">
        <f t="shared" ca="1" si="22"/>
        <v>0.72005988023952094</v>
      </c>
      <c r="F108" s="16">
        <f t="shared" ca="1" si="23"/>
        <v>-0.58301940148178311</v>
      </c>
      <c r="G108">
        <f t="shared" ca="1" si="24"/>
        <v>25067.736966056807</v>
      </c>
      <c r="H108">
        <f t="shared" ca="1" si="25"/>
        <v>1</v>
      </c>
      <c r="I108" s="16">
        <f t="shared" ca="1" si="26"/>
        <v>0.26257343766814545</v>
      </c>
      <c r="J108" s="16">
        <f t="shared" ca="1" si="27"/>
        <v>1.7366682092333607E-2</v>
      </c>
      <c r="K108" s="16"/>
      <c r="L108" s="16"/>
      <c r="R108" s="23"/>
      <c r="T108" s="23"/>
    </row>
    <row r="109" spans="2:20">
      <c r="B109">
        <f ca="1">IncomeGenerator!Q107</f>
        <v>15664.077094788216</v>
      </c>
      <c r="C109">
        <v>95</v>
      </c>
      <c r="D109">
        <f t="shared" ca="1" si="21"/>
        <v>0.28293413173652693</v>
      </c>
      <c r="E109">
        <f t="shared" ca="1" si="22"/>
        <v>0.71706586826347307</v>
      </c>
      <c r="F109" s="16">
        <f t="shared" ca="1" si="23"/>
        <v>-0.57414709947414488</v>
      </c>
      <c r="G109">
        <f t="shared" ca="1" si="24"/>
        <v>26065.69588576127</v>
      </c>
      <c r="H109">
        <f t="shared" ca="1" si="25"/>
        <v>1</v>
      </c>
      <c r="I109" s="16">
        <f t="shared" ca="1" si="26"/>
        <v>0.26741138180911495</v>
      </c>
      <c r="J109" s="16">
        <f t="shared" ca="1" si="27"/>
        <v>1.5522749927411983E-2</v>
      </c>
      <c r="K109" s="16"/>
      <c r="L109" s="16"/>
      <c r="R109" s="23"/>
      <c r="T109" s="23"/>
    </row>
    <row r="110" spans="2:20">
      <c r="B110">
        <f ca="1">IncomeGenerator!Q108</f>
        <v>90131.268938122259</v>
      </c>
      <c r="C110">
        <v>96</v>
      </c>
      <c r="D110">
        <f t="shared" ca="1" si="21"/>
        <v>0.28592814371257486</v>
      </c>
      <c r="E110">
        <f t="shared" ca="1" si="22"/>
        <v>0.71407185628742509</v>
      </c>
      <c r="F110" s="16">
        <f t="shared" ca="1" si="23"/>
        <v>-0.56531976494285263</v>
      </c>
      <c r="G110">
        <f t="shared" ca="1" si="24"/>
        <v>26091.627720871526</v>
      </c>
      <c r="H110">
        <f t="shared" ca="1" si="25"/>
        <v>1</v>
      </c>
      <c r="I110" s="16">
        <f t="shared" ca="1" si="26"/>
        <v>0.26753769192347121</v>
      </c>
      <c r="J110" s="16">
        <f t="shared" ca="1" si="27"/>
        <v>1.8390451789103646E-2</v>
      </c>
      <c r="K110" s="16"/>
      <c r="L110" s="16"/>
      <c r="R110" s="23"/>
      <c r="T110" s="23"/>
    </row>
    <row r="111" spans="2:20">
      <c r="B111">
        <f ca="1">IncomeGenerator!Q109</f>
        <v>8071.2898952865735</v>
      </c>
      <c r="C111">
        <v>97</v>
      </c>
      <c r="D111">
        <f t="shared" ca="1" si="21"/>
        <v>0.28892215568862273</v>
      </c>
      <c r="E111">
        <f t="shared" ca="1" si="22"/>
        <v>0.71107784431137722</v>
      </c>
      <c r="F111" s="16">
        <f t="shared" ca="1" si="23"/>
        <v>-0.55653626336698225</v>
      </c>
      <c r="G111">
        <f t="shared" ca="1" si="24"/>
        <v>26301.882165680414</v>
      </c>
      <c r="H111">
        <f t="shared" ca="1" si="25"/>
        <v>1</v>
      </c>
      <c r="I111" s="16">
        <f t="shared" ca="1" si="26"/>
        <v>0.26856291953307865</v>
      </c>
      <c r="J111" s="16">
        <f t="shared" ca="1" si="27"/>
        <v>2.035923615554408E-2</v>
      </c>
      <c r="K111" s="16"/>
      <c r="L111" s="16"/>
      <c r="R111" s="23"/>
      <c r="T111" s="23"/>
    </row>
    <row r="112" spans="2:20">
      <c r="B112">
        <f ca="1">IncomeGenerator!Q110</f>
        <v>34759.651115190114</v>
      </c>
      <c r="C112">
        <v>98</v>
      </c>
      <c r="D112">
        <f t="shared" ca="1" si="21"/>
        <v>0.29191616766467066</v>
      </c>
      <c r="E112">
        <f t="shared" ca="1" si="22"/>
        <v>0.70808383233532934</v>
      </c>
      <c r="F112" s="16">
        <f t="shared" ca="1" si="23"/>
        <v>-0.54779549054039633</v>
      </c>
      <c r="G112">
        <f t="shared" ca="1" si="24"/>
        <v>26796.641353025916</v>
      </c>
      <c r="H112">
        <f t="shared" ca="1" si="25"/>
        <v>1</v>
      </c>
      <c r="I112" s="16">
        <f t="shared" ca="1" si="26"/>
        <v>0.27098319355249878</v>
      </c>
      <c r="J112" s="16">
        <f t="shared" ca="1" si="27"/>
        <v>2.0932974112171876E-2</v>
      </c>
      <c r="K112" s="16"/>
      <c r="L112" s="16"/>
      <c r="R112" s="23"/>
      <c r="T112" s="23"/>
    </row>
    <row r="113" spans="2:20">
      <c r="B113">
        <f ca="1">IncomeGenerator!Q111</f>
        <v>209704.95090428987</v>
      </c>
      <c r="C113">
        <v>99</v>
      </c>
      <c r="D113">
        <f t="shared" ca="1" si="21"/>
        <v>0.29491017964071858</v>
      </c>
      <c r="E113">
        <f t="shared" ca="1" si="22"/>
        <v>0.70508982035928147</v>
      </c>
      <c r="F113" s="16">
        <f t="shared" ca="1" si="23"/>
        <v>-0.53909637132414456</v>
      </c>
      <c r="G113">
        <f t="shared" ca="1" si="24"/>
        <v>26970.585285687681</v>
      </c>
      <c r="H113">
        <f t="shared" ca="1" si="25"/>
        <v>1</v>
      </c>
      <c r="I113" s="16">
        <f t="shared" ca="1" si="26"/>
        <v>0.27183667428236813</v>
      </c>
      <c r="J113" s="16">
        <f t="shared" ca="1" si="27"/>
        <v>2.3073505358350455E-2</v>
      </c>
      <c r="K113" s="16"/>
      <c r="L113" s="16"/>
      <c r="R113" s="23"/>
      <c r="T113" s="23"/>
    </row>
    <row r="114" spans="2:20">
      <c r="B114">
        <f ca="1">IncomeGenerator!Q112</f>
        <v>74908.920019813711</v>
      </c>
      <c r="C114">
        <v>100</v>
      </c>
      <c r="D114">
        <f t="shared" ca="1" si="21"/>
        <v>0.29790419161676646</v>
      </c>
      <c r="E114">
        <f t="shared" ca="1" si="22"/>
        <v>0.7020958083832336</v>
      </c>
      <c r="F114" s="16">
        <f t="shared" ca="1" si="23"/>
        <v>-0.53043785845923541</v>
      </c>
      <c r="G114">
        <f t="shared" ca="1" si="24"/>
        <v>27168.78170760176</v>
      </c>
      <c r="H114">
        <f t="shared" ca="1" si="25"/>
        <v>1</v>
      </c>
      <c r="I114" s="16">
        <f t="shared" ca="1" si="26"/>
        <v>0.27281078078884219</v>
      </c>
      <c r="J114" s="16">
        <f t="shared" ca="1" si="27"/>
        <v>2.5093410827924267E-2</v>
      </c>
      <c r="K114" s="16"/>
      <c r="L114" s="16"/>
      <c r="R114" s="23"/>
      <c r="T114" s="23"/>
    </row>
    <row r="115" spans="2:20">
      <c r="B115">
        <f ca="1">IncomeGenerator!Q113</f>
        <v>15845.524331137836</v>
      </c>
      <c r="C115">
        <v>101</v>
      </c>
      <c r="D115">
        <f t="shared" ca="1" si="21"/>
        <v>0.30089820359281438</v>
      </c>
      <c r="E115">
        <f t="shared" ca="1" si="22"/>
        <v>0.69910179640718562</v>
      </c>
      <c r="F115" s="16">
        <f t="shared" ca="1" si="23"/>
        <v>-0.52181893143620639</v>
      </c>
      <c r="G115">
        <f t="shared" ca="1" si="24"/>
        <v>27386.908683289825</v>
      </c>
      <c r="H115">
        <f t="shared" ca="1" si="25"/>
        <v>1</v>
      </c>
      <c r="I115" s="16">
        <f t="shared" ca="1" si="26"/>
        <v>0.27388484075995123</v>
      </c>
      <c r="J115" s="16">
        <f t="shared" ca="1" si="27"/>
        <v>2.7013362832863153E-2</v>
      </c>
      <c r="K115" s="16"/>
      <c r="L115" s="16"/>
      <c r="R115" s="23"/>
      <c r="T115" s="23"/>
    </row>
    <row r="116" spans="2:20">
      <c r="B116">
        <f ca="1">IncomeGenerator!Q114</f>
        <v>176586.75054099003</v>
      </c>
      <c r="C116">
        <v>102</v>
      </c>
      <c r="D116">
        <f t="shared" ca="1" si="21"/>
        <v>0.30389221556886226</v>
      </c>
      <c r="E116">
        <f t="shared" ca="1" si="22"/>
        <v>0.69610778443113774</v>
      </c>
      <c r="F116" s="16">
        <f t="shared" ca="1" si="23"/>
        <v>-0.51323859541816597</v>
      </c>
      <c r="G116">
        <f t="shared" ca="1" si="24"/>
        <v>27739.053871455937</v>
      </c>
      <c r="H116">
        <f t="shared" ca="1" si="25"/>
        <v>1</v>
      </c>
      <c r="I116" s="16">
        <f t="shared" ca="1" si="26"/>
        <v>0.27562320808033591</v>
      </c>
      <c r="J116" s="16">
        <f t="shared" ca="1" si="27"/>
        <v>2.8269007488526343E-2</v>
      </c>
      <c r="K116" s="16"/>
      <c r="L116" s="16"/>
      <c r="R116" s="23"/>
      <c r="T116" s="23"/>
    </row>
    <row r="117" spans="2:20">
      <c r="B117">
        <f ca="1">IncomeGenerator!Q115</f>
        <v>114990.31596359304</v>
      </c>
      <c r="C117">
        <v>103</v>
      </c>
      <c r="D117">
        <f t="shared" ca="1" si="21"/>
        <v>0.30688622754491018</v>
      </c>
      <c r="E117">
        <f t="shared" ca="1" si="22"/>
        <v>0.69311377245508976</v>
      </c>
      <c r="F117" s="16">
        <f t="shared" ca="1" si="23"/>
        <v>-0.50469588021419109</v>
      </c>
      <c r="G117">
        <f t="shared" ca="1" si="24"/>
        <v>27942.754707391126</v>
      </c>
      <c r="H117">
        <f t="shared" ca="1" si="25"/>
        <v>1</v>
      </c>
      <c r="I117" s="16">
        <f t="shared" ca="1" si="26"/>
        <v>0.27663124944093698</v>
      </c>
      <c r="J117" s="16">
        <f t="shared" ca="1" si="27"/>
        <v>3.0254978103973207E-2</v>
      </c>
      <c r="K117" s="16"/>
      <c r="L117" s="16"/>
      <c r="R117" s="23"/>
      <c r="T117" s="23"/>
    </row>
    <row r="118" spans="2:20">
      <c r="B118">
        <f ca="1">IncomeGenerator!Q116</f>
        <v>296606.97103501193</v>
      </c>
      <c r="C118">
        <v>104</v>
      </c>
      <c r="D118">
        <f t="shared" ca="1" si="21"/>
        <v>0.30988023952095806</v>
      </c>
      <c r="E118">
        <f t="shared" ca="1" si="22"/>
        <v>0.69011976047904189</v>
      </c>
      <c r="F118" s="16">
        <f t="shared" ca="1" si="23"/>
        <v>-0.49618983930018901</v>
      </c>
      <c r="G118">
        <f t="shared" ca="1" si="24"/>
        <v>28680.145595316921</v>
      </c>
      <c r="H118">
        <f t="shared" ca="1" si="25"/>
        <v>1</v>
      </c>
      <c r="I118" s="16">
        <f t="shared" ca="1" si="26"/>
        <v>0.28029536611215311</v>
      </c>
      <c r="J118" s="16">
        <f t="shared" ca="1" si="27"/>
        <v>2.9584873408804946E-2</v>
      </c>
      <c r="K118" s="16"/>
      <c r="L118" s="16"/>
      <c r="R118" s="23"/>
      <c r="T118" s="23"/>
    </row>
    <row r="119" spans="2:20">
      <c r="B119">
        <f ca="1">IncomeGenerator!Q117</f>
        <v>147782.87678222952</v>
      </c>
      <c r="C119">
        <v>105</v>
      </c>
      <c r="D119">
        <f t="shared" ca="1" si="21"/>
        <v>0.31287425149700598</v>
      </c>
      <c r="E119">
        <f t="shared" ca="1" si="22"/>
        <v>0.68712574850299402</v>
      </c>
      <c r="F119" s="16">
        <f t="shared" ca="1" si="23"/>
        <v>-0.48771954888450458</v>
      </c>
      <c r="G119">
        <f t="shared" ca="1" si="24"/>
        <v>29522.923540865719</v>
      </c>
      <c r="H119">
        <f t="shared" ca="1" si="25"/>
        <v>1</v>
      </c>
      <c r="I119" s="16">
        <f t="shared" ca="1" si="26"/>
        <v>0.28451172767132588</v>
      </c>
      <c r="J119" s="16">
        <f t="shared" ca="1" si="27"/>
        <v>2.8362523825680108E-2</v>
      </c>
      <c r="K119" s="16"/>
      <c r="L119" s="16"/>
      <c r="R119" s="23"/>
      <c r="T119" s="23"/>
    </row>
    <row r="120" spans="2:20">
      <c r="B120">
        <f ca="1">IncomeGenerator!Q118</f>
        <v>187974.20979159672</v>
      </c>
      <c r="C120">
        <v>106</v>
      </c>
      <c r="D120">
        <f t="shared" ca="1" si="21"/>
        <v>0.31586826347305391</v>
      </c>
      <c r="E120">
        <f t="shared" ca="1" si="22"/>
        <v>0.68413173652694614</v>
      </c>
      <c r="F120" s="16">
        <f t="shared" ca="1" si="23"/>
        <v>-0.47928410701574697</v>
      </c>
      <c r="G120">
        <f t="shared" ca="1" si="24"/>
        <v>30336.306927276255</v>
      </c>
      <c r="H120">
        <f t="shared" ca="1" si="25"/>
        <v>1</v>
      </c>
      <c r="I120" s="16">
        <f t="shared" ca="1" si="26"/>
        <v>0.28860953939082068</v>
      </c>
      <c r="J120" s="16">
        <f t="shared" ca="1" si="27"/>
        <v>2.7258724082233232E-2</v>
      </c>
      <c r="K120" s="16"/>
      <c r="L120" s="16"/>
      <c r="R120" s="23"/>
      <c r="T120" s="23"/>
    </row>
    <row r="121" spans="2:20">
      <c r="B121">
        <f ca="1">IncomeGenerator!Q119</f>
        <v>87990.120756070479</v>
      </c>
      <c r="C121">
        <v>107</v>
      </c>
      <c r="D121">
        <f t="shared" ca="1" si="21"/>
        <v>0.31886227544910178</v>
      </c>
      <c r="E121">
        <f t="shared" ca="1" si="22"/>
        <v>0.68113772455089827</v>
      </c>
      <c r="F121" s="16">
        <f t="shared" ca="1" si="23"/>
        <v>-0.47088263273046282</v>
      </c>
      <c r="G121">
        <f t="shared" ca="1" si="24"/>
        <v>30421.047390619609</v>
      </c>
      <c r="H121">
        <f t="shared" ca="1" si="25"/>
        <v>1</v>
      </c>
      <c r="I121" s="16">
        <f t="shared" ca="1" si="26"/>
        <v>0.28903805457551768</v>
      </c>
      <c r="J121" s="16">
        <f t="shared" ca="1" si="27"/>
        <v>2.9824220873584106E-2</v>
      </c>
      <c r="K121" s="16"/>
      <c r="L121" s="16"/>
      <c r="R121" s="23"/>
      <c r="T121" s="23"/>
    </row>
    <row r="122" spans="2:20">
      <c r="B122">
        <f ca="1">IncomeGenerator!Q120</f>
        <v>44406.371250657729</v>
      </c>
      <c r="C122">
        <v>108</v>
      </c>
      <c r="D122">
        <f t="shared" ca="1" si="21"/>
        <v>0.32185628742514971</v>
      </c>
      <c r="E122">
        <f t="shared" ca="1" si="22"/>
        <v>0.67814371257485029</v>
      </c>
      <c r="F122" s="16">
        <f t="shared" ca="1" si="23"/>
        <v>-0.46251426523843686</v>
      </c>
      <c r="G122">
        <f t="shared" ca="1" si="24"/>
        <v>30604.437451049434</v>
      </c>
      <c r="H122">
        <f t="shared" ca="1" si="25"/>
        <v>1</v>
      </c>
      <c r="I122" s="16">
        <f t="shared" ca="1" si="26"/>
        <v>0.28996644382765668</v>
      </c>
      <c r="J122" s="16">
        <f t="shared" ca="1" si="27"/>
        <v>3.1889843597493028E-2</v>
      </c>
      <c r="K122" s="16"/>
      <c r="L122" s="16"/>
      <c r="R122" s="23"/>
      <c r="T122" s="23"/>
    </row>
    <row r="123" spans="2:20">
      <c r="B123">
        <f ca="1">IncomeGenerator!Q121</f>
        <v>93890.564656742121</v>
      </c>
      <c r="C123">
        <v>109</v>
      </c>
      <c r="D123">
        <f t="shared" ca="1" si="21"/>
        <v>0.32485029940119758</v>
      </c>
      <c r="E123">
        <f t="shared" ca="1" si="22"/>
        <v>0.67514970059880242</v>
      </c>
      <c r="F123" s="16">
        <f t="shared" ca="1" si="23"/>
        <v>-0.45417816314354847</v>
      </c>
      <c r="G123">
        <f t="shared" ca="1" si="24"/>
        <v>30653.542615144001</v>
      </c>
      <c r="H123">
        <f t="shared" ca="1" si="25"/>
        <v>1</v>
      </c>
      <c r="I123" s="16">
        <f t="shared" ca="1" si="26"/>
        <v>0.29021526969077938</v>
      </c>
      <c r="J123" s="16">
        <f t="shared" ca="1" si="27"/>
        <v>3.4635029710418208E-2</v>
      </c>
      <c r="K123" s="16"/>
      <c r="L123" s="16"/>
      <c r="R123" s="23"/>
      <c r="T123" s="23"/>
    </row>
    <row r="124" spans="2:20">
      <c r="B124">
        <f ca="1">IncomeGenerator!Q122</f>
        <v>24773.177831517765</v>
      </c>
      <c r="C124">
        <v>110</v>
      </c>
      <c r="D124">
        <f t="shared" ca="1" si="21"/>
        <v>0.32784431137724551</v>
      </c>
      <c r="E124">
        <f t="shared" ca="1" si="22"/>
        <v>0.67215568862275443</v>
      </c>
      <c r="F124" s="16">
        <f t="shared" ca="1" si="23"/>
        <v>-0.44587350369822754</v>
      </c>
      <c r="G124">
        <f t="shared" ca="1" si="24"/>
        <v>31064.163349960687</v>
      </c>
      <c r="H124">
        <f t="shared" ca="1" si="25"/>
        <v>1</v>
      </c>
      <c r="I124" s="16">
        <f t="shared" ca="1" si="26"/>
        <v>0.29229987348291708</v>
      </c>
      <c r="J124" s="16">
        <f t="shared" ca="1" si="27"/>
        <v>3.5544437894328429E-2</v>
      </c>
      <c r="K124" s="16"/>
      <c r="L124" s="16"/>
      <c r="R124" s="23"/>
      <c r="T124" s="23"/>
    </row>
    <row r="125" spans="2:20">
      <c r="B125">
        <f ca="1">IncomeGenerator!Q123</f>
        <v>3965.1258341913399</v>
      </c>
      <c r="C125">
        <v>111</v>
      </c>
      <c r="D125">
        <f t="shared" ca="1" si="21"/>
        <v>0.33083832335329344</v>
      </c>
      <c r="E125">
        <f t="shared" ca="1" si="22"/>
        <v>0.66916167664670656</v>
      </c>
      <c r="F125" s="16">
        <f t="shared" ca="1" si="23"/>
        <v>-0.43759948208969218</v>
      </c>
      <c r="G125">
        <f t="shared" ca="1" si="24"/>
        <v>31183.343651931173</v>
      </c>
      <c r="H125">
        <f t="shared" ca="1" si="25"/>
        <v>1</v>
      </c>
      <c r="I125" s="16">
        <f t="shared" ca="1" si="26"/>
        <v>0.29290621913481907</v>
      </c>
      <c r="J125" s="16">
        <f t="shared" ca="1" si="27"/>
        <v>3.7932104218474372E-2</v>
      </c>
      <c r="K125" s="16"/>
      <c r="L125" s="16"/>
      <c r="R125" s="23"/>
      <c r="T125" s="23"/>
    </row>
    <row r="126" spans="2:20">
      <c r="B126">
        <f ca="1">IncomeGenerator!Q124</f>
        <v>24333.71568118142</v>
      </c>
      <c r="C126">
        <v>112</v>
      </c>
      <c r="D126">
        <f t="shared" ca="1" si="21"/>
        <v>0.33383233532934131</v>
      </c>
      <c r="E126">
        <f t="shared" ca="1" si="22"/>
        <v>0.66616766467065869</v>
      </c>
      <c r="F126" s="16">
        <f t="shared" ca="1" si="23"/>
        <v>-0.42935531075624817</v>
      </c>
      <c r="G126">
        <f t="shared" ca="1" si="24"/>
        <v>31362.425520053617</v>
      </c>
      <c r="H126">
        <f t="shared" ca="1" si="25"/>
        <v>1</v>
      </c>
      <c r="I126" s="16">
        <f t="shared" ca="1" si="26"/>
        <v>0.2938184179499348</v>
      </c>
      <c r="J126" s="16">
        <f t="shared" ca="1" si="27"/>
        <v>4.0013917379406516E-2</v>
      </c>
      <c r="K126" s="16"/>
      <c r="L126" s="16"/>
      <c r="R126" s="23"/>
      <c r="T126" s="23"/>
    </row>
    <row r="127" spans="2:20">
      <c r="B127">
        <f ca="1">IncomeGenerator!Q125</f>
        <v>7239.4062159258665</v>
      </c>
      <c r="C127">
        <v>113</v>
      </c>
      <c r="D127">
        <f t="shared" ca="1" si="21"/>
        <v>0.33682634730538924</v>
      </c>
      <c r="E127">
        <f t="shared" ca="1" si="22"/>
        <v>0.66317365269461082</v>
      </c>
      <c r="F127" s="16">
        <f t="shared" ca="1" si="23"/>
        <v>-0.42114021873204216</v>
      </c>
      <c r="G127">
        <f t="shared" ca="1" si="24"/>
        <v>31983.521200581494</v>
      </c>
      <c r="H127">
        <f t="shared" ca="1" si="25"/>
        <v>1</v>
      </c>
      <c r="I127" s="16">
        <f t="shared" ca="1" si="26"/>
        <v>0.29699226339067308</v>
      </c>
      <c r="J127" s="16">
        <f t="shared" ca="1" si="27"/>
        <v>3.9834083914716156E-2</v>
      </c>
      <c r="K127" s="16"/>
      <c r="L127" s="16"/>
      <c r="R127" s="23"/>
      <c r="T127" s="23"/>
    </row>
    <row r="128" spans="2:20">
      <c r="B128">
        <f ca="1">IncomeGenerator!Q126</f>
        <v>22784.760729341302</v>
      </c>
      <c r="C128">
        <v>114</v>
      </c>
      <c r="D128">
        <f t="shared" ca="1" si="21"/>
        <v>0.33982035928143711</v>
      </c>
      <c r="E128">
        <f t="shared" ca="1" si="22"/>
        <v>0.66017964071856294</v>
      </c>
      <c r="F128" s="16">
        <f t="shared" ca="1" si="23"/>
        <v>-0.41295345101875619</v>
      </c>
      <c r="G128">
        <f t="shared" ca="1" si="24"/>
        <v>32272.488281055212</v>
      </c>
      <c r="H128">
        <f t="shared" ca="1" si="25"/>
        <v>1</v>
      </c>
      <c r="I128" s="16">
        <f t="shared" ca="1" si="26"/>
        <v>0.29847423295273806</v>
      </c>
      <c r="J128" s="16">
        <f t="shared" ca="1" si="27"/>
        <v>4.1346126328699051E-2</v>
      </c>
      <c r="K128" s="16"/>
      <c r="L128" s="16"/>
      <c r="R128" s="23"/>
      <c r="T128" s="23"/>
    </row>
    <row r="129" spans="2:20">
      <c r="B129">
        <f ca="1">IncomeGenerator!Q127</f>
        <v>54218.524987156743</v>
      </c>
      <c r="C129">
        <v>115</v>
      </c>
      <c r="D129">
        <f t="shared" ca="1" si="21"/>
        <v>0.34281437125748504</v>
      </c>
      <c r="E129">
        <f t="shared" ca="1" si="22"/>
        <v>0.65718562874251496</v>
      </c>
      <c r="F129" s="16">
        <f t="shared" ca="1" si="23"/>
        <v>-0.40479426798281953</v>
      </c>
      <c r="G129">
        <f t="shared" ca="1" si="24"/>
        <v>32441.329383742886</v>
      </c>
      <c r="H129">
        <f t="shared" ca="1" si="25"/>
        <v>1</v>
      </c>
      <c r="I129" s="16">
        <f t="shared" ca="1" si="26"/>
        <v>0.29934168998151534</v>
      </c>
      <c r="J129" s="16">
        <f t="shared" ca="1" si="27"/>
        <v>4.3472681275969705E-2</v>
      </c>
      <c r="K129" s="16"/>
      <c r="L129" s="16"/>
      <c r="R129" s="23"/>
      <c r="T129" s="23"/>
    </row>
    <row r="130" spans="2:20">
      <c r="B130">
        <f ca="1">IncomeGenerator!Q128</f>
        <v>30653.542615144001</v>
      </c>
      <c r="C130">
        <v>116</v>
      </c>
      <c r="D130">
        <f t="shared" ca="1" si="21"/>
        <v>0.34580838323353291</v>
      </c>
      <c r="E130">
        <f t="shared" ca="1" si="22"/>
        <v>0.65419161676646709</v>
      </c>
      <c r="F130" s="16">
        <f t="shared" ca="1" si="23"/>
        <v>-0.39666194477680139</v>
      </c>
      <c r="G130">
        <f t="shared" ca="1" si="24"/>
        <v>32461.305303283989</v>
      </c>
      <c r="H130">
        <f t="shared" ca="1" si="25"/>
        <v>1</v>
      </c>
      <c r="I130" s="16">
        <f t="shared" ca="1" si="26"/>
        <v>0.2994443961131793</v>
      </c>
      <c r="J130" s="16">
        <f t="shared" ca="1" si="27"/>
        <v>4.6363987120353611E-2</v>
      </c>
      <c r="K130" s="16"/>
      <c r="L130" s="16"/>
      <c r="R130" s="23"/>
      <c r="T130" s="23"/>
    </row>
    <row r="131" spans="2:20">
      <c r="B131">
        <f ca="1">IncomeGenerator!Q129</f>
        <v>737.03299933109759</v>
      </c>
      <c r="C131">
        <v>117</v>
      </c>
      <c r="D131">
        <f t="shared" ca="1" si="21"/>
        <v>0.34880239520958084</v>
      </c>
      <c r="E131">
        <f t="shared" ca="1" si="22"/>
        <v>0.6511976047904191</v>
      </c>
      <c r="F131" s="16">
        <f t="shared" ca="1" si="23"/>
        <v>-0.38855577078371978</v>
      </c>
      <c r="G131">
        <f t="shared" ca="1" si="24"/>
        <v>32609.599524134199</v>
      </c>
      <c r="H131">
        <f t="shared" ca="1" si="25"/>
        <v>1</v>
      </c>
      <c r="I131" s="16">
        <f t="shared" ca="1" si="26"/>
        <v>0.30020734944069388</v>
      </c>
      <c r="J131" s="16">
        <f t="shared" ca="1" si="27"/>
        <v>4.8595045768886957E-2</v>
      </c>
      <c r="K131" s="16"/>
      <c r="L131" s="16"/>
      <c r="R131" s="23"/>
      <c r="T131" s="23"/>
    </row>
    <row r="132" spans="2:20">
      <c r="B132">
        <f ca="1">IncomeGenerator!Q130</f>
        <v>2714.8914580200926</v>
      </c>
      <c r="C132">
        <v>118</v>
      </c>
      <c r="D132">
        <f t="shared" ca="1" si="21"/>
        <v>0.35179640718562877</v>
      </c>
      <c r="E132">
        <f t="shared" ca="1" si="22"/>
        <v>0.64820359281437123</v>
      </c>
      <c r="F132" s="16">
        <f t="shared" ca="1" si="23"/>
        <v>-0.38047504908308427</v>
      </c>
      <c r="G132">
        <f t="shared" ca="1" si="24"/>
        <v>32831.879410552086</v>
      </c>
      <c r="H132">
        <f t="shared" ca="1" si="25"/>
        <v>1</v>
      </c>
      <c r="I132" s="16">
        <f t="shared" ca="1" si="26"/>
        <v>0.30135259171625672</v>
      </c>
      <c r="J132" s="16">
        <f t="shared" ca="1" si="27"/>
        <v>5.0443815469372044E-2</v>
      </c>
      <c r="K132" s="16"/>
      <c r="L132" s="16"/>
      <c r="R132" s="23"/>
      <c r="T132" s="23"/>
    </row>
    <row r="133" spans="2:20">
      <c r="B133">
        <f ca="1">IncomeGenerator!Q131</f>
        <v>117198.38502614314</v>
      </c>
      <c r="C133">
        <v>119</v>
      </c>
      <c r="D133">
        <f t="shared" ca="1" si="21"/>
        <v>0.35479041916167664</v>
      </c>
      <c r="E133">
        <f t="shared" ca="1" si="22"/>
        <v>0.64520958083832336</v>
      </c>
      <c r="F133" s="16">
        <f t="shared" ca="1" si="23"/>
        <v>-0.37241909593755118</v>
      </c>
      <c r="G133">
        <f t="shared" ca="1" si="24"/>
        <v>33109.655490866331</v>
      </c>
      <c r="H133">
        <f t="shared" ca="1" si="25"/>
        <v>1</v>
      </c>
      <c r="I133" s="16">
        <f t="shared" ca="1" si="26"/>
        <v>0.30278652254209559</v>
      </c>
      <c r="J133" s="16">
        <f t="shared" ca="1" si="27"/>
        <v>5.2003896619581047E-2</v>
      </c>
      <c r="K133" s="16"/>
      <c r="L133" s="16"/>
      <c r="R133" s="23"/>
      <c r="T133" s="23"/>
    </row>
    <row r="134" spans="2:20">
      <c r="B134">
        <f ca="1">IncomeGenerator!Q132</f>
        <v>51631.40529443643</v>
      </c>
      <c r="C134">
        <v>120</v>
      </c>
      <c r="D134">
        <f t="shared" ca="1" si="21"/>
        <v>0.35778443113772457</v>
      </c>
      <c r="E134">
        <f t="shared" ca="1" si="22"/>
        <v>0.64221556886227549</v>
      </c>
      <c r="F134" s="16">
        <f t="shared" ca="1" si="23"/>
        <v>-0.36438724029913205</v>
      </c>
      <c r="G134">
        <f t="shared" ca="1" si="24"/>
        <v>33536.294475198949</v>
      </c>
      <c r="H134">
        <f t="shared" ca="1" si="25"/>
        <v>1</v>
      </c>
      <c r="I134" s="16">
        <f t="shared" ca="1" si="26"/>
        <v>0.30499483982447051</v>
      </c>
      <c r="J134" s="16">
        <f t="shared" ca="1" si="27"/>
        <v>5.2789591313254058E-2</v>
      </c>
      <c r="K134" s="16"/>
      <c r="L134" s="16"/>
      <c r="R134" s="23"/>
      <c r="T134" s="23"/>
    </row>
    <row r="135" spans="2:20">
      <c r="B135">
        <f ca="1">IncomeGenerator!Q133</f>
        <v>23429.849473493399</v>
      </c>
      <c r="C135">
        <v>121</v>
      </c>
      <c r="D135">
        <f t="shared" ca="1" si="21"/>
        <v>0.36077844311377244</v>
      </c>
      <c r="E135">
        <f t="shared" ca="1" si="22"/>
        <v>0.63922155688622762</v>
      </c>
      <c r="F135" s="16">
        <f t="shared" ca="1" si="23"/>
        <v>-0.35637882333396581</v>
      </c>
      <c r="G135">
        <f t="shared" ca="1" si="24"/>
        <v>33916.170765627568</v>
      </c>
      <c r="H135">
        <f t="shared" ca="1" si="25"/>
        <v>1</v>
      </c>
      <c r="I135" s="16">
        <f t="shared" ca="1" si="26"/>
        <v>0.30696710770054969</v>
      </c>
      <c r="J135" s="16">
        <f t="shared" ca="1" si="27"/>
        <v>5.3811335413222749E-2</v>
      </c>
      <c r="K135" s="16"/>
      <c r="L135" s="16"/>
      <c r="R135" s="23"/>
      <c r="T135" s="23"/>
    </row>
    <row r="136" spans="2:20">
      <c r="B136">
        <f ca="1">IncomeGenerator!Q134</f>
        <v>35001.245304107368</v>
      </c>
      <c r="C136">
        <v>122</v>
      </c>
      <c r="D136">
        <f t="shared" ca="1" si="21"/>
        <v>0.36377245508982037</v>
      </c>
      <c r="E136">
        <f t="shared" ca="1" si="22"/>
        <v>0.63622754491017963</v>
      </c>
      <c r="F136" s="16">
        <f t="shared" ca="1" si="23"/>
        <v>-0.34839319796470553</v>
      </c>
      <c r="G136">
        <f t="shared" ca="1" si="24"/>
        <v>34298.205005309603</v>
      </c>
      <c r="H136">
        <f t="shared" ca="1" si="25"/>
        <v>1</v>
      </c>
      <c r="I136" s="16">
        <f t="shared" ca="1" si="26"/>
        <v>0.30895622915421478</v>
      </c>
      <c r="J136" s="16">
        <f t="shared" ca="1" si="27"/>
        <v>5.4816225935605589E-2</v>
      </c>
      <c r="K136" s="16"/>
      <c r="L136" s="16"/>
      <c r="R136" s="23"/>
      <c r="T136" s="23"/>
    </row>
    <row r="137" spans="2:20">
      <c r="B137">
        <f ca="1">IncomeGenerator!Q135</f>
        <v>9453.4289428183038</v>
      </c>
      <c r="C137">
        <v>123</v>
      </c>
      <c r="D137">
        <f t="shared" ca="1" si="21"/>
        <v>0.36676646706586824</v>
      </c>
      <c r="E137">
        <f t="shared" ca="1" si="22"/>
        <v>0.63323353293413176</v>
      </c>
      <c r="F137" s="16">
        <f t="shared" ca="1" si="23"/>
        <v>-0.34042972842963826</v>
      </c>
      <c r="G137">
        <f t="shared" ca="1" si="24"/>
        <v>34629.413703655475</v>
      </c>
      <c r="H137">
        <f t="shared" ca="1" si="25"/>
        <v>1</v>
      </c>
      <c r="I137" s="16">
        <f t="shared" ca="1" si="26"/>
        <v>0.31068526796697971</v>
      </c>
      <c r="J137" s="16">
        <f t="shared" ca="1" si="27"/>
        <v>5.6081199098888534E-2</v>
      </c>
      <c r="K137" s="16"/>
      <c r="L137" s="16"/>
      <c r="R137" s="23"/>
      <c r="T137" s="23"/>
    </row>
    <row r="138" spans="2:20">
      <c r="B138">
        <f ca="1">IncomeGenerator!Q136</f>
        <v>33916.170765627568</v>
      </c>
      <c r="C138">
        <v>124</v>
      </c>
      <c r="D138">
        <f t="shared" ca="1" si="21"/>
        <v>0.36976047904191617</v>
      </c>
      <c r="E138">
        <f t="shared" ca="1" si="22"/>
        <v>0.63023952095808378</v>
      </c>
      <c r="F138" s="16">
        <f t="shared" ca="1" si="23"/>
        <v>-0.33248778985768912</v>
      </c>
      <c r="G138">
        <f t="shared" ca="1" si="24"/>
        <v>34759.651115190114</v>
      </c>
      <c r="H138">
        <f t="shared" ca="1" si="25"/>
        <v>1</v>
      </c>
      <c r="I138" s="16">
        <f t="shared" ca="1" si="26"/>
        <v>0.31136630802284382</v>
      </c>
      <c r="J138" s="16">
        <f t="shared" ca="1" si="27"/>
        <v>5.839417101907235E-2</v>
      </c>
      <c r="K138" s="16"/>
      <c r="L138" s="16"/>
      <c r="R138" s="23"/>
      <c r="T138" s="23"/>
    </row>
    <row r="139" spans="2:20">
      <c r="B139">
        <f ca="1">IncomeGenerator!Q137</f>
        <v>27168.78170760176</v>
      </c>
      <c r="C139">
        <v>125</v>
      </c>
      <c r="D139">
        <f t="shared" ca="1" si="21"/>
        <v>0.3727544910179641</v>
      </c>
      <c r="E139">
        <f t="shared" ca="1" si="22"/>
        <v>0.6272455089820359</v>
      </c>
      <c r="F139" s="16">
        <f t="shared" ca="1" si="23"/>
        <v>-0.32456676785852062</v>
      </c>
      <c r="G139">
        <f t="shared" ca="1" si="24"/>
        <v>35001.245304107368</v>
      </c>
      <c r="H139">
        <f t="shared" ca="1" si="25"/>
        <v>1</v>
      </c>
      <c r="I139" s="16">
        <f t="shared" ca="1" si="26"/>
        <v>0.31263136684133497</v>
      </c>
      <c r="J139" s="16">
        <f t="shared" ca="1" si="27"/>
        <v>6.0123124176629128E-2</v>
      </c>
      <c r="K139" s="16"/>
      <c r="L139" s="16"/>
      <c r="R139" s="23"/>
      <c r="T139" s="23"/>
    </row>
    <row r="140" spans="2:20">
      <c r="B140">
        <f ca="1">IncomeGenerator!Q138</f>
        <v>43696.697906040819</v>
      </c>
      <c r="C140">
        <v>126</v>
      </c>
      <c r="D140">
        <f t="shared" ca="1" si="21"/>
        <v>0.37574850299401197</v>
      </c>
      <c r="E140">
        <f t="shared" ca="1" si="22"/>
        <v>0.62425149700598803</v>
      </c>
      <c r="F140" s="16">
        <f t="shared" ca="1" si="23"/>
        <v>-0.31666605812696957</v>
      </c>
      <c r="G140">
        <f t="shared" ca="1" si="24"/>
        <v>35289.248891634132</v>
      </c>
      <c r="H140">
        <f t="shared" ca="1" si="25"/>
        <v>1</v>
      </c>
      <c r="I140" s="16">
        <f t="shared" ca="1" si="26"/>
        <v>0.31414232728350544</v>
      </c>
      <c r="J140" s="16">
        <f t="shared" ca="1" si="27"/>
        <v>6.1606175710506528E-2</v>
      </c>
      <c r="K140" s="16"/>
      <c r="L140" s="16"/>
      <c r="R140" s="23"/>
      <c r="T140" s="23"/>
    </row>
    <row r="141" spans="2:20">
      <c r="B141">
        <f ca="1">IncomeGenerator!Q139</f>
        <v>100501.19669926012</v>
      </c>
      <c r="C141">
        <v>127</v>
      </c>
      <c r="D141">
        <f t="shared" ca="1" si="21"/>
        <v>0.3787425149700599</v>
      </c>
      <c r="E141">
        <f t="shared" ca="1" si="22"/>
        <v>0.62125748502994016</v>
      </c>
      <c r="F141" s="16">
        <f t="shared" ca="1" si="23"/>
        <v>-0.30878506606110878</v>
      </c>
      <c r="G141">
        <f t="shared" ca="1" si="24"/>
        <v>35294.040198803683</v>
      </c>
      <c r="H141">
        <f t="shared" ca="1" si="25"/>
        <v>1</v>
      </c>
      <c r="I141" s="16">
        <f t="shared" ca="1" si="26"/>
        <v>0.31416749049386261</v>
      </c>
      <c r="J141" s="16">
        <f t="shared" ca="1" si="27"/>
        <v>6.4575024476197285E-2</v>
      </c>
      <c r="K141" s="16"/>
      <c r="L141" s="16"/>
      <c r="R141" s="23"/>
      <c r="T141" s="23"/>
    </row>
    <row r="142" spans="2:20">
      <c r="B142">
        <f ca="1">IncomeGenerator!Q140</f>
        <v>98533.643740893676</v>
      </c>
      <c r="C142">
        <v>128</v>
      </c>
      <c r="D142">
        <f t="shared" ca="1" si="21"/>
        <v>0.38173652694610777</v>
      </c>
      <c r="E142">
        <f t="shared" ca="1" si="22"/>
        <v>0.61826347305389229</v>
      </c>
      <c r="F142" s="16">
        <f t="shared" ca="1" si="23"/>
        <v>-0.30092320639325915</v>
      </c>
      <c r="G142">
        <f t="shared" ca="1" si="24"/>
        <v>35935.180244996765</v>
      </c>
      <c r="H142">
        <f t="shared" ca="1" si="25"/>
        <v>1</v>
      </c>
      <c r="I142" s="16">
        <f t="shared" ca="1" si="26"/>
        <v>0.31754241250252163</v>
      </c>
      <c r="J142" s="16">
        <f t="shared" ca="1" si="27"/>
        <v>6.4194114443586137E-2</v>
      </c>
      <c r="K142" s="16"/>
      <c r="L142" s="16"/>
      <c r="R142" s="23"/>
      <c r="T142" s="23"/>
    </row>
    <row r="143" spans="2:20">
      <c r="B143">
        <f ca="1">IncomeGenerator!Q141</f>
        <v>26970.585285687681</v>
      </c>
      <c r="C143">
        <v>129</v>
      </c>
      <c r="D143">
        <f t="shared" ca="1" si="21"/>
        <v>0.3847305389221557</v>
      </c>
      <c r="E143">
        <f t="shared" ca="1" si="22"/>
        <v>0.6152694610778443</v>
      </c>
      <c r="F143" s="16">
        <f t="shared" ca="1" si="23"/>
        <v>-0.29307990283330632</v>
      </c>
      <c r="G143">
        <f t="shared" ca="1" si="24"/>
        <v>36065.735493975488</v>
      </c>
      <c r="H143">
        <f t="shared" ca="1" si="25"/>
        <v>1</v>
      </c>
      <c r="I143" s="16">
        <f t="shared" ca="1" si="26"/>
        <v>0.31823152184510339</v>
      </c>
      <c r="J143" s="16">
        <f t="shared" ca="1" si="27"/>
        <v>6.6499017077052303E-2</v>
      </c>
      <c r="K143" s="16"/>
      <c r="L143" s="16"/>
      <c r="R143" s="23"/>
      <c r="T143" s="23"/>
    </row>
    <row r="144" spans="2:20">
      <c r="B144">
        <f ca="1">IncomeGenerator!Q142</f>
        <v>26.936631853073933</v>
      </c>
      <c r="C144">
        <v>130</v>
      </c>
      <c r="D144">
        <f t="shared" ca="1" si="21"/>
        <v>0.38772455089820357</v>
      </c>
      <c r="E144">
        <f t="shared" ca="1" si="22"/>
        <v>0.61227544910179643</v>
      </c>
      <c r="F144" s="16">
        <f t="shared" ca="1" si="23"/>
        <v>-0.28525458772371748</v>
      </c>
      <c r="G144">
        <f t="shared" ca="1" si="24"/>
        <v>36179.607804539337</v>
      </c>
      <c r="H144">
        <f t="shared" ca="1" si="25"/>
        <v>1</v>
      </c>
      <c r="I144" s="16">
        <f t="shared" ca="1" si="26"/>
        <v>0.31883308787557596</v>
      </c>
      <c r="J144" s="16">
        <f t="shared" ca="1" si="27"/>
        <v>6.8891463022627608E-2</v>
      </c>
      <c r="K144" s="16"/>
      <c r="L144" s="16"/>
      <c r="R144" s="23"/>
      <c r="T144" s="23"/>
    </row>
    <row r="145" spans="2:20">
      <c r="B145">
        <f ca="1">IncomeGenerator!Q143</f>
        <v>54037.010348897566</v>
      </c>
      <c r="C145">
        <v>131</v>
      </c>
      <c r="D145">
        <f t="shared" ca="1" si="21"/>
        <v>0.3907185628742515</v>
      </c>
      <c r="E145">
        <f t="shared" ca="1" si="22"/>
        <v>0.60928143712574845</v>
      </c>
      <c r="F145" s="16">
        <f t="shared" ca="1" si="23"/>
        <v>-0.27744670170567487</v>
      </c>
      <c r="G145">
        <f t="shared" ca="1" si="24"/>
        <v>36268.667950387819</v>
      </c>
      <c r="H145">
        <f t="shared" ca="1" si="25"/>
        <v>1</v>
      </c>
      <c r="I145" s="16">
        <f t="shared" ca="1" si="26"/>
        <v>0.31930390887420523</v>
      </c>
      <c r="J145" s="16">
        <f t="shared" ca="1" si="27"/>
        <v>7.1414654000046263E-2</v>
      </c>
      <c r="K145" s="16"/>
      <c r="L145" s="16"/>
      <c r="R145" s="23"/>
      <c r="T145" s="23"/>
    </row>
    <row r="146" spans="2:20">
      <c r="B146">
        <f ca="1">IncomeGenerator!Q144</f>
        <v>47550.10055409027</v>
      </c>
      <c r="C146">
        <v>132</v>
      </c>
      <c r="D146">
        <f t="shared" ca="1" si="21"/>
        <v>0.39371257485029942</v>
      </c>
      <c r="E146">
        <f t="shared" ca="1" si="22"/>
        <v>0.60628742514970058</v>
      </c>
      <c r="F146" s="16">
        <f t="shared" ca="1" si="23"/>
        <v>-0.26965569339578122</v>
      </c>
      <c r="G146">
        <f t="shared" ca="1" si="24"/>
        <v>36522.907549208037</v>
      </c>
      <c r="H146">
        <f t="shared" ca="1" si="25"/>
        <v>1</v>
      </c>
      <c r="I146" s="16">
        <f t="shared" ca="1" si="26"/>
        <v>0.3206495614875185</v>
      </c>
      <c r="J146" s="16">
        <f t="shared" ca="1" si="27"/>
        <v>7.3063013362780926E-2</v>
      </c>
      <c r="K146" s="16"/>
      <c r="L146" s="16"/>
      <c r="R146" s="23"/>
      <c r="T146" s="23"/>
    </row>
    <row r="147" spans="2:20">
      <c r="B147">
        <f ca="1">IncomeGenerator!Q145</f>
        <v>66134.663851956124</v>
      </c>
      <c r="C147">
        <v>133</v>
      </c>
      <c r="D147">
        <f t="shared" ca="1" si="21"/>
        <v>0.3967065868263473</v>
      </c>
      <c r="E147">
        <f t="shared" ca="1" si="22"/>
        <v>0.6032934131736527</v>
      </c>
      <c r="F147" s="16">
        <f t="shared" ca="1" si="23"/>
        <v>-0.26188101907280908</v>
      </c>
      <c r="G147">
        <f t="shared" ca="1" si="24"/>
        <v>36529.530410447354</v>
      </c>
      <c r="H147">
        <f t="shared" ca="1" si="25"/>
        <v>1</v>
      </c>
      <c r="I147" s="16">
        <f t="shared" ca="1" si="26"/>
        <v>0.3206846469327147</v>
      </c>
      <c r="J147" s="16">
        <f t="shared" ca="1" si="27"/>
        <v>7.6021939893632595E-2</v>
      </c>
      <c r="K147" s="16"/>
      <c r="L147" s="16"/>
      <c r="R147" s="23"/>
      <c r="T147" s="23"/>
    </row>
    <row r="148" spans="2:20">
      <c r="B148">
        <f ca="1">IncomeGenerator!Q146</f>
        <v>431979.74033125746</v>
      </c>
      <c r="C148">
        <v>134</v>
      </c>
      <c r="D148">
        <f t="shared" ca="1" si="21"/>
        <v>0.39970059880239522</v>
      </c>
      <c r="E148">
        <f t="shared" ca="1" si="22"/>
        <v>0.60029940119760483</v>
      </c>
      <c r="F148" s="16">
        <f t="shared" ca="1" si="23"/>
        <v>-0.25412214237400021</v>
      </c>
      <c r="G148">
        <f t="shared" ca="1" si="24"/>
        <v>37160.790091042953</v>
      </c>
      <c r="H148">
        <f t="shared" ca="1" si="25"/>
        <v>1</v>
      </c>
      <c r="I148" s="16">
        <f t="shared" ca="1" si="26"/>
        <v>0.3240361401005023</v>
      </c>
      <c r="J148" s="16">
        <f t="shared" ca="1" si="27"/>
        <v>7.5664458701892923E-2</v>
      </c>
      <c r="K148" s="16"/>
      <c r="L148" s="16"/>
      <c r="R148" s="23"/>
      <c r="T148" s="23"/>
    </row>
    <row r="149" spans="2:20">
      <c r="B149">
        <f ca="1">IncomeGenerator!Q147</f>
        <v>43285.564703734148</v>
      </c>
      <c r="C149">
        <v>135</v>
      </c>
      <c r="D149">
        <f t="shared" ca="1" si="21"/>
        <v>0.4026946107784431</v>
      </c>
      <c r="E149">
        <f t="shared" ca="1" si="22"/>
        <v>0.59730538922155696</v>
      </c>
      <c r="F149" s="16">
        <f t="shared" ca="1" si="23"/>
        <v>-0.24637853400043941</v>
      </c>
      <c r="G149">
        <f t="shared" ca="1" si="24"/>
        <v>37499.018138058025</v>
      </c>
      <c r="H149">
        <f t="shared" ca="1" si="25"/>
        <v>1</v>
      </c>
      <c r="I149" s="16">
        <f t="shared" ca="1" si="26"/>
        <v>0.32583777345324016</v>
      </c>
      <c r="J149" s="16">
        <f t="shared" ca="1" si="27"/>
        <v>7.6856837325202931E-2</v>
      </c>
      <c r="K149" s="16"/>
      <c r="L149" s="16"/>
      <c r="R149" s="23"/>
      <c r="T149" s="23"/>
    </row>
    <row r="150" spans="2:20">
      <c r="B150">
        <f ca="1">IncomeGenerator!Q148</f>
        <v>53454.723229962416</v>
      </c>
      <c r="C150">
        <v>136</v>
      </c>
      <c r="D150">
        <f t="shared" ca="1" si="21"/>
        <v>0.40568862275449102</v>
      </c>
      <c r="E150">
        <f t="shared" ca="1" si="22"/>
        <v>0.59431137724550898</v>
      </c>
      <c r="F150" s="16">
        <f t="shared" ca="1" si="23"/>
        <v>-0.23864967143105043</v>
      </c>
      <c r="G150">
        <f t="shared" ca="1" si="24"/>
        <v>37540.765540512926</v>
      </c>
      <c r="H150">
        <f t="shared" ca="1" si="25"/>
        <v>1</v>
      </c>
      <c r="I150" s="16">
        <f t="shared" ca="1" si="26"/>
        <v>0.32606043194413958</v>
      </c>
      <c r="J150" s="16">
        <f t="shared" ca="1" si="27"/>
        <v>7.962819081035144E-2</v>
      </c>
      <c r="K150" s="16"/>
      <c r="L150" s="16"/>
      <c r="R150" s="23"/>
      <c r="T150" s="23"/>
    </row>
    <row r="151" spans="2:20">
      <c r="B151">
        <f ca="1">IncomeGenerator!Q149</f>
        <v>13967.435583852006</v>
      </c>
      <c r="C151">
        <v>137</v>
      </c>
      <c r="D151">
        <f t="shared" ca="1" si="21"/>
        <v>0.4086826347305389</v>
      </c>
      <c r="E151">
        <f t="shared" ca="1" si="22"/>
        <v>0.5913173652694611</v>
      </c>
      <c r="F151" s="16">
        <f t="shared" ca="1" si="23"/>
        <v>-0.23093503864478473</v>
      </c>
      <c r="G151">
        <f t="shared" ca="1" si="24"/>
        <v>38721.036144897851</v>
      </c>
      <c r="H151">
        <f t="shared" ca="1" si="25"/>
        <v>1</v>
      </c>
      <c r="I151" s="16">
        <f t="shared" ca="1" si="26"/>
        <v>0.33238078051182779</v>
      </c>
      <c r="J151" s="16">
        <f t="shared" ca="1" si="27"/>
        <v>7.6301854218711107E-2</v>
      </c>
      <c r="K151" s="16"/>
      <c r="L151" s="16"/>
      <c r="R151" s="23"/>
      <c r="T151" s="23"/>
    </row>
    <row r="152" spans="2:20">
      <c r="B152">
        <f ca="1">IncomeGenerator!Q150</f>
        <v>66809.45053593893</v>
      </c>
      <c r="C152">
        <v>138</v>
      </c>
      <c r="D152">
        <f t="shared" ca="1" si="21"/>
        <v>0.41167664670658682</v>
      </c>
      <c r="E152">
        <f t="shared" ca="1" si="22"/>
        <v>0.58832335329341312</v>
      </c>
      <c r="F152" s="16">
        <f t="shared" ca="1" si="23"/>
        <v>-0.22323412585058947</v>
      </c>
      <c r="G152">
        <f t="shared" ca="1" si="24"/>
        <v>38900.158160298699</v>
      </c>
      <c r="H152">
        <f t="shared" ca="1" si="25"/>
        <v>1</v>
      </c>
      <c r="I152" s="16">
        <f t="shared" ca="1" si="26"/>
        <v>0.33334421518872409</v>
      </c>
      <c r="J152" s="16">
        <f t="shared" ca="1" si="27"/>
        <v>7.8332431517862733E-2</v>
      </c>
      <c r="K152" s="16"/>
      <c r="L152" s="16"/>
      <c r="R152" s="23"/>
      <c r="T152" s="23"/>
    </row>
    <row r="153" spans="2:20">
      <c r="B153">
        <f ca="1">IncomeGenerator!Q151</f>
        <v>33536.294475198949</v>
      </c>
      <c r="C153">
        <v>139</v>
      </c>
      <c r="D153">
        <f t="shared" ca="1" si="21"/>
        <v>0.41467065868263475</v>
      </c>
      <c r="E153">
        <f t="shared" ca="1" si="22"/>
        <v>0.58532934131736525</v>
      </c>
      <c r="F153" s="16">
        <f t="shared" ca="1" si="23"/>
        <v>-0.21554642922476452</v>
      </c>
      <c r="G153">
        <f t="shared" ca="1" si="24"/>
        <v>39163.233250667239</v>
      </c>
      <c r="H153">
        <f t="shared" ca="1" si="25"/>
        <v>1</v>
      </c>
      <c r="I153" s="16">
        <f t="shared" ca="1" si="26"/>
        <v>0.3347611980283739</v>
      </c>
      <c r="J153" s="16">
        <f t="shared" ca="1" si="27"/>
        <v>7.9909460654260855E-2</v>
      </c>
      <c r="K153" s="16"/>
      <c r="L153" s="16"/>
      <c r="R153" s="23"/>
      <c r="T153" s="23"/>
    </row>
    <row r="154" spans="2:20">
      <c r="B154">
        <f ca="1">IncomeGenerator!Q152</f>
        <v>229089.48350824919</v>
      </c>
      <c r="C154">
        <v>140</v>
      </c>
      <c r="D154">
        <f t="shared" ca="1" si="21"/>
        <v>0.41766467065868262</v>
      </c>
      <c r="E154">
        <f t="shared" ca="1" si="22"/>
        <v>0.58233532934131738</v>
      </c>
      <c r="F154" s="16">
        <f t="shared" ca="1" si="23"/>
        <v>-0.20787145065533047</v>
      </c>
      <c r="G154">
        <f t="shared" ca="1" si="24"/>
        <v>39805.045014011783</v>
      </c>
      <c r="H154">
        <f t="shared" ca="1" si="25"/>
        <v>1</v>
      </c>
      <c r="I154" s="16">
        <f t="shared" ca="1" si="26"/>
        <v>0.33822799668566417</v>
      </c>
      <c r="J154" s="16">
        <f t="shared" ca="1" si="27"/>
        <v>7.9436673973018457E-2</v>
      </c>
      <c r="K154" s="16"/>
      <c r="L154" s="16"/>
      <c r="R154" s="23"/>
      <c r="T154" s="23"/>
    </row>
    <row r="155" spans="2:20">
      <c r="B155">
        <f ca="1">IncomeGenerator!Q153</f>
        <v>7235.373096413301</v>
      </c>
      <c r="C155">
        <v>141</v>
      </c>
      <c r="D155">
        <f t="shared" ca="1" si="21"/>
        <v>0.42065868263473055</v>
      </c>
      <c r="E155">
        <f t="shared" ca="1" si="22"/>
        <v>0.5793413173652695</v>
      </c>
      <c r="F155" s="16">
        <f t="shared" ca="1" si="23"/>
        <v>-0.20020869749304859</v>
      </c>
      <c r="G155">
        <f t="shared" ca="1" si="24"/>
        <v>40320.369770437326</v>
      </c>
      <c r="H155">
        <f t="shared" ca="1" si="25"/>
        <v>1</v>
      </c>
      <c r="I155" s="16">
        <f t="shared" ca="1" si="26"/>
        <v>0.34102154467521584</v>
      </c>
      <c r="J155" s="16">
        <f t="shared" ca="1" si="27"/>
        <v>7.9637137959514714E-2</v>
      </c>
      <c r="K155" s="16"/>
      <c r="L155" s="16"/>
      <c r="R155" s="23"/>
      <c r="T155" s="23"/>
    </row>
    <row r="156" spans="2:20">
      <c r="B156">
        <f ca="1">IncomeGenerator!Q154</f>
        <v>150947.16108636817</v>
      </c>
      <c r="C156">
        <v>142</v>
      </c>
      <c r="D156">
        <f t="shared" ca="1" si="21"/>
        <v>0.42365269461077842</v>
      </c>
      <c r="E156">
        <f t="shared" ca="1" si="22"/>
        <v>0.57634730538922163</v>
      </c>
      <c r="F156" s="16">
        <f t="shared" ca="1" si="23"/>
        <v>-0.19255768230875087</v>
      </c>
      <c r="G156">
        <f t="shared" ca="1" si="24"/>
        <v>40676.778239171545</v>
      </c>
      <c r="H156">
        <f t="shared" ca="1" si="25"/>
        <v>1</v>
      </c>
      <c r="I156" s="16">
        <f t="shared" ca="1" si="26"/>
        <v>0.34295873842617502</v>
      </c>
      <c r="J156" s="16">
        <f t="shared" ca="1" si="27"/>
        <v>8.0693956184603399E-2</v>
      </c>
      <c r="K156" s="16"/>
      <c r="L156" s="16"/>
      <c r="R156" s="23"/>
      <c r="T156" s="23"/>
    </row>
    <row r="157" spans="2:20">
      <c r="B157">
        <f ca="1">IncomeGenerator!Q155</f>
        <v>164987.56578973812</v>
      </c>
      <c r="C157">
        <v>143</v>
      </c>
      <c r="D157">
        <f t="shared" ca="1" si="21"/>
        <v>0.42664670658682635</v>
      </c>
      <c r="E157">
        <f t="shared" ca="1" si="22"/>
        <v>0.57335329341317365</v>
      </c>
      <c r="F157" s="16">
        <f t="shared" ca="1" si="23"/>
        <v>-0.18491792265664567</v>
      </c>
      <c r="G157">
        <f t="shared" ca="1" si="24"/>
        <v>40680.776979990493</v>
      </c>
      <c r="H157">
        <f t="shared" ca="1" si="25"/>
        <v>1</v>
      </c>
      <c r="I157" s="16">
        <f t="shared" ca="1" si="26"/>
        <v>0.34298049641103079</v>
      </c>
      <c r="J157" s="16">
        <f t="shared" ca="1" si="27"/>
        <v>8.3666210175795563E-2</v>
      </c>
      <c r="K157" s="16"/>
      <c r="L157" s="16"/>
      <c r="R157" s="23"/>
      <c r="T157" s="23"/>
    </row>
    <row r="158" spans="2:20">
      <c r="B158">
        <f ca="1">IncomeGenerator!Q156</f>
        <v>5520.1061630367803</v>
      </c>
      <c r="C158">
        <v>144</v>
      </c>
      <c r="D158">
        <f t="shared" ca="1" si="21"/>
        <v>0.42964071856287422</v>
      </c>
      <c r="E158">
        <f t="shared" ca="1" si="22"/>
        <v>0.57035928143712578</v>
      </c>
      <c r="F158" s="16">
        <f t="shared" ca="1" si="23"/>
        <v>-0.17728894084328786</v>
      </c>
      <c r="G158">
        <f t="shared" ca="1" si="24"/>
        <v>40692.141167091882</v>
      </c>
      <c r="H158">
        <f t="shared" ca="1" si="25"/>
        <v>1</v>
      </c>
      <c r="I158" s="16">
        <f t="shared" ca="1" si="26"/>
        <v>0.34304233417152785</v>
      </c>
      <c r="J158" s="16">
        <f t="shared" ca="1" si="27"/>
        <v>8.6598384391346372E-2</v>
      </c>
      <c r="K158" s="16"/>
      <c r="L158" s="16"/>
      <c r="R158" s="23"/>
      <c r="T158" s="23"/>
    </row>
    <row r="159" spans="2:20">
      <c r="B159">
        <f ca="1">IncomeGenerator!Q157</f>
        <v>11824.818918979565</v>
      </c>
      <c r="C159">
        <v>145</v>
      </c>
      <c r="D159">
        <f t="shared" ca="1" si="21"/>
        <v>0.43263473053892215</v>
      </c>
      <c r="E159">
        <f t="shared" ca="1" si="22"/>
        <v>0.56736526946107779</v>
      </c>
      <c r="F159" s="16">
        <f t="shared" ca="1" si="23"/>
        <v>-0.16967026370190372</v>
      </c>
      <c r="G159">
        <f t="shared" ca="1" si="24"/>
        <v>40875.07383704347</v>
      </c>
      <c r="H159">
        <f t="shared" ca="1" si="25"/>
        <v>1</v>
      </c>
      <c r="I159" s="16">
        <f t="shared" ca="1" si="26"/>
        <v>0.34403833233734193</v>
      </c>
      <c r="J159" s="16">
        <f t="shared" ca="1" si="27"/>
        <v>8.8596398201580218E-2</v>
      </c>
      <c r="K159" s="16"/>
      <c r="L159" s="16"/>
      <c r="R159" s="23"/>
      <c r="T159" s="23"/>
    </row>
    <row r="160" spans="2:20">
      <c r="B160">
        <f ca="1">IncomeGenerator!Q158</f>
        <v>336252.85038832552</v>
      </c>
      <c r="C160">
        <v>146</v>
      </c>
      <c r="D160">
        <f t="shared" ref="D160:D223" ca="1" si="28">(C160-0.5)/$Q$2</f>
        <v>0.43562874251497008</v>
      </c>
      <c r="E160">
        <f t="shared" ref="E160:E223" ca="1" si="29">1-D160</f>
        <v>0.56437125748502992</v>
      </c>
      <c r="F160" s="16">
        <f t="shared" ref="F160:F223" ca="1" si="30">NORMINV((C160-0.5)/$Q$2,0,1)</f>
        <v>-0.16206142237178378</v>
      </c>
      <c r="G160">
        <f t="shared" ref="G160:G223" ca="1" si="31">SMALL(B:B,C160)</f>
        <v>41040.502405030784</v>
      </c>
      <c r="H160">
        <f t="shared" ref="H160:H223" ca="1" si="32">IF(ROUND($AC$32*G160,$AC$30)=ROUND($AC$32*G159,$AC$30),H159+1,$H$12)</f>
        <v>1</v>
      </c>
      <c r="I160" s="16">
        <f t="shared" ref="I160:I223" ca="1" si="33">NORMDIST(G160,$Q$4,$R$4,TRUE)</f>
        <v>0.34493996028429386</v>
      </c>
      <c r="J160" s="16">
        <f t="shared" ref="J160:J223" ca="1" si="34">D160-I160</f>
        <v>9.0688782230676224E-2</v>
      </c>
      <c r="K160" s="16"/>
      <c r="L160" s="16"/>
      <c r="R160" s="23"/>
      <c r="T160" s="23"/>
    </row>
    <row r="161" spans="2:20">
      <c r="B161">
        <f ca="1">IncomeGenerator!Q159</f>
        <v>152641.4482637113</v>
      </c>
      <c r="C161">
        <v>147</v>
      </c>
      <c r="D161">
        <f t="shared" ca="1" si="28"/>
        <v>0.43862275449101795</v>
      </c>
      <c r="E161">
        <f t="shared" ca="1" si="29"/>
        <v>0.56137724550898205</v>
      </c>
      <c r="F161" s="16">
        <f t="shared" ca="1" si="30"/>
        <v>-0.15446195208245808</v>
      </c>
      <c r="G161">
        <f t="shared" ca="1" si="31"/>
        <v>41522.961303526972</v>
      </c>
      <c r="H161">
        <f t="shared" ca="1" si="32"/>
        <v>1</v>
      </c>
      <c r="I161" s="16">
        <f t="shared" ca="1" si="33"/>
        <v>0.34757450107070309</v>
      </c>
      <c r="J161" s="16">
        <f t="shared" ca="1" si="34"/>
        <v>9.1048253420314862E-2</v>
      </c>
      <c r="K161" s="16"/>
      <c r="L161" s="16"/>
      <c r="R161" s="23"/>
      <c r="T161" s="23"/>
    </row>
    <row r="162" spans="2:20">
      <c r="B162">
        <f ca="1">IncomeGenerator!Q160</f>
        <v>75249.952362575874</v>
      </c>
      <c r="C162">
        <v>148</v>
      </c>
      <c r="D162">
        <f t="shared" ca="1" si="28"/>
        <v>0.44161676646706588</v>
      </c>
      <c r="E162">
        <f t="shared" ca="1" si="29"/>
        <v>0.55838323353293418</v>
      </c>
      <c r="F162" s="16">
        <f t="shared" ca="1" si="30"/>
        <v>-0.14687139194238499</v>
      </c>
      <c r="G162">
        <f t="shared" ca="1" si="31"/>
        <v>42127.293526241498</v>
      </c>
      <c r="H162">
        <f t="shared" ca="1" si="32"/>
        <v>1</v>
      </c>
      <c r="I162" s="16">
        <f t="shared" ca="1" si="33"/>
        <v>0.35088495187615065</v>
      </c>
      <c r="J162" s="16">
        <f t="shared" ca="1" si="34"/>
        <v>9.0731814590915227E-2</v>
      </c>
      <c r="K162" s="16"/>
      <c r="L162" s="16"/>
      <c r="R162" s="23"/>
      <c r="T162" s="23"/>
    </row>
    <row r="163" spans="2:20">
      <c r="B163">
        <f ca="1">IncomeGenerator!Q161</f>
        <v>11143.08303008708</v>
      </c>
      <c r="C163">
        <v>149</v>
      </c>
      <c r="D163">
        <f t="shared" ca="1" si="28"/>
        <v>0.44461077844311375</v>
      </c>
      <c r="E163">
        <f t="shared" ca="1" si="29"/>
        <v>0.5553892215568863</v>
      </c>
      <c r="F163" s="16">
        <f t="shared" ca="1" si="30"/>
        <v>-0.13928928473189323</v>
      </c>
      <c r="G163">
        <f t="shared" ca="1" si="31"/>
        <v>42144.948704738883</v>
      </c>
      <c r="H163">
        <f t="shared" ca="1" si="32"/>
        <v>1</v>
      </c>
      <c r="I163" s="16">
        <f t="shared" ca="1" si="33"/>
        <v>0.35098183643777303</v>
      </c>
      <c r="J163" s="16">
        <f t="shared" ca="1" si="34"/>
        <v>9.3628942005340721E-2</v>
      </c>
      <c r="K163" s="16"/>
      <c r="L163" s="16"/>
      <c r="R163" s="23"/>
      <c r="T163" s="23"/>
    </row>
    <row r="164" spans="2:20">
      <c r="B164">
        <f ca="1">IncomeGenerator!Q162</f>
        <v>178192.71986646517</v>
      </c>
      <c r="C164">
        <v>150</v>
      </c>
      <c r="D164">
        <f t="shared" ca="1" si="28"/>
        <v>0.44760479041916168</v>
      </c>
      <c r="E164">
        <f t="shared" ca="1" si="29"/>
        <v>0.55239520958083832</v>
      </c>
      <c r="F164" s="16">
        <f t="shared" ca="1" si="30"/>
        <v>-0.13171517670012142</v>
      </c>
      <c r="G164">
        <f t="shared" ca="1" si="31"/>
        <v>42356.315195302639</v>
      </c>
      <c r="H164">
        <f t="shared" ca="1" si="32"/>
        <v>1</v>
      </c>
      <c r="I164" s="16">
        <f t="shared" ca="1" si="33"/>
        <v>0.35214248195935099</v>
      </c>
      <c r="J164" s="16">
        <f t="shared" ca="1" si="34"/>
        <v>9.5462308459810685E-2</v>
      </c>
      <c r="K164" s="16"/>
      <c r="L164" s="16"/>
      <c r="R164" s="23"/>
      <c r="T164" s="23"/>
    </row>
    <row r="165" spans="2:20">
      <c r="B165">
        <f ca="1">IncomeGenerator!Q163</f>
        <v>43171.869451398597</v>
      </c>
      <c r="C165">
        <v>151</v>
      </c>
      <c r="D165">
        <f t="shared" ca="1" si="28"/>
        <v>0.45059880239520961</v>
      </c>
      <c r="E165">
        <f t="shared" ca="1" si="29"/>
        <v>0.54940119760479034</v>
      </c>
      <c r="F165" s="16">
        <f t="shared" ca="1" si="30"/>
        <v>-0.124148617365716</v>
      </c>
      <c r="G165">
        <f t="shared" ca="1" si="31"/>
        <v>42357.589302780681</v>
      </c>
      <c r="H165">
        <f t="shared" ca="1" si="32"/>
        <v>1</v>
      </c>
      <c r="I165" s="16">
        <f t="shared" ca="1" si="33"/>
        <v>0.35214948246807154</v>
      </c>
      <c r="J165" s="16">
        <f t="shared" ca="1" si="34"/>
        <v>9.8449319927138068E-2</v>
      </c>
      <c r="K165" s="16"/>
      <c r="L165" s="16"/>
      <c r="R165" s="23"/>
      <c r="T165" s="23"/>
    </row>
    <row r="166" spans="2:20">
      <c r="B166">
        <f ca="1">IncomeGenerator!Q164</f>
        <v>69142.752416669275</v>
      </c>
      <c r="C166">
        <v>152</v>
      </c>
      <c r="D166">
        <f t="shared" ca="1" si="28"/>
        <v>0.45359281437125748</v>
      </c>
      <c r="E166">
        <f t="shared" ca="1" si="29"/>
        <v>0.54640718562874246</v>
      </c>
      <c r="F166" s="16">
        <f t="shared" ca="1" si="30"/>
        <v>-0.11658915932104759</v>
      </c>
      <c r="G166">
        <f t="shared" ca="1" si="31"/>
        <v>43079.421709638504</v>
      </c>
      <c r="H166">
        <f t="shared" ca="1" si="32"/>
        <v>1</v>
      </c>
      <c r="I166" s="16">
        <f t="shared" ca="1" si="33"/>
        <v>0.35612353843410466</v>
      </c>
      <c r="J166" s="16">
        <f t="shared" ca="1" si="34"/>
        <v>9.7469275937152822E-2</v>
      </c>
      <c r="K166" s="16"/>
      <c r="L166" s="16"/>
      <c r="R166" s="23"/>
      <c r="T166" s="23"/>
    </row>
    <row r="167" spans="2:20">
      <c r="B167">
        <f ca="1">IncomeGenerator!Q165</f>
        <v>125473.79289161164</v>
      </c>
      <c r="C167">
        <v>153</v>
      </c>
      <c r="D167">
        <f t="shared" ca="1" si="28"/>
        <v>0.45658682634730541</v>
      </c>
      <c r="E167">
        <f t="shared" ca="1" si="29"/>
        <v>0.54341317365269459</v>
      </c>
      <c r="F167" s="16">
        <f t="shared" ca="1" si="30"/>
        <v>-0.10903635803971848</v>
      </c>
      <c r="G167">
        <f t="shared" ca="1" si="31"/>
        <v>43171.869451398597</v>
      </c>
      <c r="H167">
        <f t="shared" ca="1" si="32"/>
        <v>1</v>
      </c>
      <c r="I167" s="16">
        <f t="shared" ca="1" si="33"/>
        <v>0.35663365220020321</v>
      </c>
      <c r="J167" s="16">
        <f t="shared" ca="1" si="34"/>
        <v>9.9953174147102197E-2</v>
      </c>
      <c r="K167" s="16"/>
      <c r="L167" s="16"/>
      <c r="R167" s="23"/>
      <c r="T167" s="23"/>
    </row>
    <row r="168" spans="2:20">
      <c r="B168">
        <f ca="1">IncomeGenerator!Q166</f>
        <v>103059.58039370857</v>
      </c>
      <c r="C168">
        <v>154</v>
      </c>
      <c r="D168">
        <f t="shared" ca="1" si="28"/>
        <v>0.45958083832335328</v>
      </c>
      <c r="E168">
        <f t="shared" ca="1" si="29"/>
        <v>0.54041916167664672</v>
      </c>
      <c r="F168" s="16">
        <f t="shared" ca="1" si="30"/>
        <v>-0.10148977168714117</v>
      </c>
      <c r="G168">
        <f t="shared" ca="1" si="31"/>
        <v>43285.564703734148</v>
      </c>
      <c r="H168">
        <f t="shared" ca="1" si="32"/>
        <v>1</v>
      </c>
      <c r="I168" s="16">
        <f t="shared" ca="1" si="33"/>
        <v>0.35726135846896767</v>
      </c>
      <c r="J168" s="16">
        <f t="shared" ca="1" si="34"/>
        <v>0.10231947985438561</v>
      </c>
      <c r="K168" s="16"/>
      <c r="L168" s="16"/>
      <c r="R168" s="23"/>
      <c r="T168" s="23"/>
    </row>
    <row r="169" spans="2:20">
      <c r="B169">
        <f ca="1">IncomeGenerator!Q167</f>
        <v>93999.933873953138</v>
      </c>
      <c r="C169">
        <v>155</v>
      </c>
      <c r="D169">
        <f t="shared" ca="1" si="28"/>
        <v>0.46257485029940121</v>
      </c>
      <c r="E169">
        <f t="shared" ca="1" si="29"/>
        <v>0.53742514970059885</v>
      </c>
      <c r="F169" s="16">
        <f t="shared" ca="1" si="30"/>
        <v>-9.3948960933968581E-2</v>
      </c>
      <c r="G169">
        <f t="shared" ca="1" si="31"/>
        <v>43345.282920237689</v>
      </c>
      <c r="H169">
        <f t="shared" ca="1" si="32"/>
        <v>1</v>
      </c>
      <c r="I169" s="16">
        <f t="shared" ca="1" si="33"/>
        <v>0.35759121491960855</v>
      </c>
      <c r="J169" s="16">
        <f t="shared" ca="1" si="34"/>
        <v>0.10498363537979266</v>
      </c>
      <c r="K169" s="16"/>
      <c r="L169" s="16"/>
      <c r="R169" s="23"/>
      <c r="T169" s="23"/>
    </row>
    <row r="170" spans="2:20">
      <c r="B170">
        <f ca="1">IncomeGenerator!Q168</f>
        <v>62953.923010171275</v>
      </c>
      <c r="C170">
        <v>156</v>
      </c>
      <c r="D170">
        <f t="shared" ca="1" si="28"/>
        <v>0.46556886227544908</v>
      </c>
      <c r="E170">
        <f t="shared" ca="1" si="29"/>
        <v>0.53443113772455098</v>
      </c>
      <c r="F170" s="16">
        <f t="shared" ca="1" si="30"/>
        <v>-8.6413488772170116E-2</v>
      </c>
      <c r="G170">
        <f t="shared" ca="1" si="31"/>
        <v>43530.423281503128</v>
      </c>
      <c r="H170">
        <f t="shared" ca="1" si="32"/>
        <v>1</v>
      </c>
      <c r="I170" s="16">
        <f t="shared" ca="1" si="33"/>
        <v>0.35861452195579457</v>
      </c>
      <c r="J170" s="16">
        <f t="shared" ca="1" si="34"/>
        <v>0.10695434031965451</v>
      </c>
      <c r="K170" s="16"/>
      <c r="L170" s="16"/>
      <c r="R170" s="23"/>
      <c r="T170" s="23"/>
    </row>
    <row r="171" spans="2:20">
      <c r="B171">
        <f ca="1">IncomeGenerator!Q169</f>
        <v>11934.385712039577</v>
      </c>
      <c r="C171">
        <v>157</v>
      </c>
      <c r="D171">
        <f t="shared" ca="1" si="28"/>
        <v>0.46856287425149701</v>
      </c>
      <c r="E171">
        <f t="shared" ca="1" si="29"/>
        <v>0.53143712574850299</v>
      </c>
      <c r="F171" s="16">
        <f t="shared" ca="1" si="30"/>
        <v>-7.8882920333545714E-2</v>
      </c>
      <c r="G171">
        <f t="shared" ca="1" si="31"/>
        <v>43680.821228725683</v>
      </c>
      <c r="H171">
        <f t="shared" ca="1" si="32"/>
        <v>1</v>
      </c>
      <c r="I171" s="16">
        <f t="shared" ca="1" si="33"/>
        <v>0.35944654912321805</v>
      </c>
      <c r="J171" s="16">
        <f t="shared" ca="1" si="34"/>
        <v>0.10911632512827896</v>
      </c>
      <c r="K171" s="16"/>
      <c r="L171" s="16"/>
      <c r="R171" s="23"/>
      <c r="T171" s="23"/>
    </row>
    <row r="172" spans="2:20">
      <c r="B172">
        <f ca="1">IncomeGenerator!Q170</f>
        <v>24093.559490261829</v>
      </c>
      <c r="C172">
        <v>158</v>
      </c>
      <c r="D172">
        <f t="shared" ca="1" si="28"/>
        <v>0.47155688622754494</v>
      </c>
      <c r="E172">
        <f t="shared" ca="1" si="29"/>
        <v>0.52844311377245501</v>
      </c>
      <c r="F172" s="16">
        <f t="shared" ca="1" si="30"/>
        <v>-7.1356822710481049E-2</v>
      </c>
      <c r="G172">
        <f t="shared" ca="1" si="31"/>
        <v>43696.697906040819</v>
      </c>
      <c r="H172">
        <f t="shared" ca="1" si="32"/>
        <v>1</v>
      </c>
      <c r="I172" s="16">
        <f t="shared" ca="1" si="33"/>
        <v>0.35953442059765472</v>
      </c>
      <c r="J172" s="16">
        <f t="shared" ca="1" si="34"/>
        <v>0.11202246562989021</v>
      </c>
      <c r="K172" s="16"/>
      <c r="L172" s="16"/>
      <c r="R172" s="23"/>
      <c r="T172" s="23"/>
    </row>
    <row r="173" spans="2:20">
      <c r="B173">
        <f ca="1">IncomeGenerator!Q171</f>
        <v>153202.92508489697</v>
      </c>
      <c r="C173">
        <v>159</v>
      </c>
      <c r="D173">
        <f t="shared" ca="1" si="28"/>
        <v>0.47455089820359281</v>
      </c>
      <c r="E173">
        <f t="shared" ca="1" si="29"/>
        <v>0.52544910179640714</v>
      </c>
      <c r="F173" s="16">
        <f t="shared" ca="1" si="30"/>
        <v>-6.3834764778746889E-2</v>
      </c>
      <c r="G173">
        <f t="shared" ca="1" si="31"/>
        <v>43872.979498127293</v>
      </c>
      <c r="H173">
        <f t="shared" ca="1" si="32"/>
        <v>1</v>
      </c>
      <c r="I173" s="16">
        <f t="shared" ca="1" si="33"/>
        <v>0.36051057145253451</v>
      </c>
      <c r="J173" s="16">
        <f t="shared" ca="1" si="34"/>
        <v>0.1140403267510583</v>
      </c>
      <c r="K173" s="16"/>
      <c r="L173" s="16"/>
      <c r="R173" s="23"/>
      <c r="T173" s="23"/>
    </row>
    <row r="174" spans="2:20">
      <c r="B174">
        <f ca="1">IncomeGenerator!Q172</f>
        <v>152492.09476981079</v>
      </c>
      <c r="C174">
        <v>160</v>
      </c>
      <c r="D174">
        <f t="shared" ca="1" si="28"/>
        <v>0.47754491017964074</v>
      </c>
      <c r="E174">
        <f t="shared" ca="1" si="29"/>
        <v>0.52245508982035926</v>
      </c>
      <c r="F174" s="16">
        <f t="shared" ca="1" si="30"/>
        <v>-5.6316317022151882E-2</v>
      </c>
      <c r="G174">
        <f t="shared" ca="1" si="31"/>
        <v>44147.523383627711</v>
      </c>
      <c r="H174">
        <f t="shared" ca="1" si="32"/>
        <v>1</v>
      </c>
      <c r="I174" s="16">
        <f t="shared" ca="1" si="33"/>
        <v>0.36203265497384141</v>
      </c>
      <c r="J174" s="16">
        <f t="shared" ca="1" si="34"/>
        <v>0.11551225520579933</v>
      </c>
      <c r="K174" s="16"/>
      <c r="L174" s="16"/>
      <c r="R174" s="23"/>
      <c r="T174" s="23"/>
    </row>
    <row r="175" spans="2:20">
      <c r="B175">
        <f ca="1">IncomeGenerator!Q173</f>
        <v>5809.1951672746463</v>
      </c>
      <c r="C175">
        <v>161</v>
      </c>
      <c r="D175">
        <f t="shared" ca="1" si="28"/>
        <v>0.48053892215568861</v>
      </c>
      <c r="E175">
        <f t="shared" ca="1" si="29"/>
        <v>0.51946107784431139</v>
      </c>
      <c r="F175" s="16">
        <f t="shared" ca="1" si="30"/>
        <v>-4.8801051358863333E-2</v>
      </c>
      <c r="G175">
        <f t="shared" ca="1" si="31"/>
        <v>44339.047017018253</v>
      </c>
      <c r="H175">
        <f t="shared" ca="1" si="32"/>
        <v>1</v>
      </c>
      <c r="I175" s="16">
        <f t="shared" ca="1" si="33"/>
        <v>0.36309576568775437</v>
      </c>
      <c r="J175" s="16">
        <f t="shared" ca="1" si="34"/>
        <v>0.11744315646793424</v>
      </c>
      <c r="K175" s="16"/>
      <c r="L175" s="16"/>
      <c r="R175" s="23"/>
      <c r="T175" s="23"/>
    </row>
    <row r="176" spans="2:20">
      <c r="B176">
        <f ca="1">IncomeGenerator!Q174</f>
        <v>98850.358452404296</v>
      </c>
      <c r="C176">
        <v>162</v>
      </c>
      <c r="D176">
        <f t="shared" ca="1" si="28"/>
        <v>0.48353293413173654</v>
      </c>
      <c r="E176">
        <f t="shared" ca="1" si="29"/>
        <v>0.51646706586826352</v>
      </c>
      <c r="F176" s="16">
        <f t="shared" ca="1" si="30"/>
        <v>-4.128854096920833E-2</v>
      </c>
      <c r="G176">
        <f t="shared" ca="1" si="31"/>
        <v>44406.371250657729</v>
      </c>
      <c r="H176">
        <f t="shared" ca="1" si="32"/>
        <v>1</v>
      </c>
      <c r="I176" s="16">
        <f t="shared" ca="1" si="33"/>
        <v>0.36346972071590322</v>
      </c>
      <c r="J176" s="16">
        <f t="shared" ca="1" si="34"/>
        <v>0.12006321341583331</v>
      </c>
      <c r="K176" s="16"/>
      <c r="L176" s="16"/>
      <c r="R176" s="23"/>
      <c r="T176" s="23"/>
    </row>
    <row r="177" spans="2:20">
      <c r="B177">
        <f ca="1">IncomeGenerator!Q175</f>
        <v>231256.50133549477</v>
      </c>
      <c r="C177">
        <v>163</v>
      </c>
      <c r="D177">
        <f t="shared" ca="1" si="28"/>
        <v>0.48652694610778441</v>
      </c>
      <c r="E177">
        <f t="shared" ca="1" si="29"/>
        <v>0.51347305389221565</v>
      </c>
      <c r="F177" s="16">
        <f t="shared" ca="1" si="30"/>
        <v>-3.3778360124778299E-2</v>
      </c>
      <c r="G177">
        <f t="shared" ca="1" si="31"/>
        <v>44581.810198253188</v>
      </c>
      <c r="H177">
        <f t="shared" ca="1" si="32"/>
        <v>1</v>
      </c>
      <c r="I177" s="16">
        <f t="shared" ca="1" si="33"/>
        <v>0.364444813693793</v>
      </c>
      <c r="J177" s="16">
        <f t="shared" ca="1" si="34"/>
        <v>0.12208213241399141</v>
      </c>
      <c r="K177" s="16"/>
      <c r="L177" s="16"/>
      <c r="R177" s="23"/>
      <c r="T177" s="23"/>
    </row>
    <row r="178" spans="2:20">
      <c r="B178">
        <f ca="1">IncomeGenerator!Q176</f>
        <v>51479.894140519689</v>
      </c>
      <c r="C178">
        <v>164</v>
      </c>
      <c r="D178">
        <f t="shared" ca="1" si="28"/>
        <v>0.48952095808383234</v>
      </c>
      <c r="E178">
        <f t="shared" ca="1" si="29"/>
        <v>0.51047904191616766</v>
      </c>
      <c r="F178" s="16">
        <f t="shared" ca="1" si="30"/>
        <v>-2.6270084018654084E-2</v>
      </c>
      <c r="G178">
        <f t="shared" ca="1" si="31"/>
        <v>45648.69699410435</v>
      </c>
      <c r="H178">
        <f t="shared" ca="1" si="32"/>
        <v>1</v>
      </c>
      <c r="I178" s="16">
        <f t="shared" ca="1" si="33"/>
        <v>0.37039328305497821</v>
      </c>
      <c r="J178" s="16">
        <f t="shared" ca="1" si="34"/>
        <v>0.11912767502885413</v>
      </c>
      <c r="K178" s="16"/>
      <c r="L178" s="16"/>
      <c r="R178" s="23"/>
      <c r="T178" s="23"/>
    </row>
    <row r="179" spans="2:20">
      <c r="B179">
        <f ca="1">IncomeGenerator!Q177</f>
        <v>1010.0858383876759</v>
      </c>
      <c r="C179">
        <v>165</v>
      </c>
      <c r="D179">
        <f t="shared" ca="1" si="28"/>
        <v>0.49251497005988026</v>
      </c>
      <c r="E179">
        <f t="shared" ca="1" si="29"/>
        <v>0.50748502994011968</v>
      </c>
      <c r="F179" s="16">
        <f t="shared" ca="1" si="30"/>
        <v>-1.8763288596579355E-2</v>
      </c>
      <c r="G179">
        <f t="shared" ca="1" si="31"/>
        <v>46335.164705332456</v>
      </c>
      <c r="H179">
        <f t="shared" ca="1" si="32"/>
        <v>1</v>
      </c>
      <c r="I179" s="16">
        <f t="shared" ca="1" si="33"/>
        <v>0.37423726627316889</v>
      </c>
      <c r="J179" s="16">
        <f t="shared" ca="1" si="34"/>
        <v>0.11827770378671137</v>
      </c>
      <c r="K179" s="16"/>
      <c r="L179" s="16"/>
      <c r="R179" s="23"/>
      <c r="T179" s="23"/>
    </row>
    <row r="180" spans="2:20">
      <c r="B180">
        <f ca="1">IncomeGenerator!Q178</f>
        <v>16296.020231820698</v>
      </c>
      <c r="C180">
        <v>166</v>
      </c>
      <c r="D180">
        <f t="shared" ca="1" si="28"/>
        <v>0.49550898203592814</v>
      </c>
      <c r="E180">
        <f t="shared" ca="1" si="29"/>
        <v>0.50449101796407181</v>
      </c>
      <c r="F180" s="16">
        <f t="shared" ca="1" si="30"/>
        <v>-1.1257550388904426E-2</v>
      </c>
      <c r="G180">
        <f t="shared" ca="1" si="31"/>
        <v>47024.42967142944</v>
      </c>
      <c r="H180">
        <f t="shared" ca="1" si="32"/>
        <v>1</v>
      </c>
      <c r="I180" s="16">
        <f t="shared" ca="1" si="33"/>
        <v>0.3781095333063399</v>
      </c>
      <c r="J180" s="16">
        <f t="shared" ca="1" si="34"/>
        <v>0.11739944872958824</v>
      </c>
      <c r="K180" s="16"/>
      <c r="L180" s="16"/>
      <c r="R180" s="23"/>
      <c r="T180" s="23"/>
    </row>
    <row r="181" spans="2:20">
      <c r="B181">
        <f ca="1">IncomeGenerator!Q179</f>
        <v>20277.392885337351</v>
      </c>
      <c r="C181">
        <v>167</v>
      </c>
      <c r="D181">
        <f t="shared" ca="1" si="28"/>
        <v>0.49850299401197606</v>
      </c>
      <c r="E181">
        <f t="shared" ca="1" si="29"/>
        <v>0.50149700598802394</v>
      </c>
      <c r="F181" s="16">
        <f t="shared" ca="1" si="30"/>
        <v>-3.75244634312869E-3</v>
      </c>
      <c r="G181">
        <f t="shared" ca="1" si="31"/>
        <v>47550.10055409027</v>
      </c>
      <c r="H181">
        <f t="shared" ca="1" si="32"/>
        <v>1</v>
      </c>
      <c r="I181" s="16">
        <f t="shared" ca="1" si="33"/>
        <v>0.38107101007705613</v>
      </c>
      <c r="J181" s="16">
        <f t="shared" ca="1" si="34"/>
        <v>0.11743198393491994</v>
      </c>
      <c r="K181" s="16"/>
      <c r="L181" s="16"/>
      <c r="R181" s="23"/>
      <c r="T181" s="23"/>
    </row>
    <row r="182" spans="2:20">
      <c r="B182">
        <f ca="1">IncomeGenerator!Q180</f>
        <v>982.90418048528011</v>
      </c>
      <c r="C182">
        <v>168</v>
      </c>
      <c r="D182">
        <f t="shared" ca="1" si="28"/>
        <v>0.50149700598802394</v>
      </c>
      <c r="E182">
        <f t="shared" ca="1" si="29"/>
        <v>0.49850299401197606</v>
      </c>
      <c r="F182" s="16">
        <f t="shared" ca="1" si="30"/>
        <v>3.75244634312869E-3</v>
      </c>
      <c r="G182">
        <f t="shared" ca="1" si="31"/>
        <v>47578.076867776508</v>
      </c>
      <c r="H182">
        <f t="shared" ca="1" si="32"/>
        <v>1</v>
      </c>
      <c r="I182" s="16">
        <f t="shared" ca="1" si="33"/>
        <v>0.38122881761406835</v>
      </c>
      <c r="J182" s="16">
        <f t="shared" ca="1" si="34"/>
        <v>0.12026818837395559</v>
      </c>
      <c r="K182" s="16"/>
      <c r="L182" s="16"/>
      <c r="R182" s="23"/>
      <c r="T182" s="23"/>
    </row>
    <row r="183" spans="2:20">
      <c r="B183">
        <f ca="1">IncomeGenerator!Q181</f>
        <v>10027.401968164029</v>
      </c>
      <c r="C183">
        <v>169</v>
      </c>
      <c r="D183">
        <f t="shared" ca="1" si="28"/>
        <v>0.50449101796407181</v>
      </c>
      <c r="E183">
        <f t="shared" ca="1" si="29"/>
        <v>0.49550898203592819</v>
      </c>
      <c r="F183" s="16">
        <f t="shared" ca="1" si="30"/>
        <v>1.1257550388904285E-2</v>
      </c>
      <c r="G183">
        <f t="shared" ca="1" si="31"/>
        <v>48140.978462301908</v>
      </c>
      <c r="H183">
        <f t="shared" ca="1" si="32"/>
        <v>1</v>
      </c>
      <c r="I183" s="16">
        <f t="shared" ca="1" si="33"/>
        <v>0.38440817126902904</v>
      </c>
      <c r="J183" s="16">
        <f t="shared" ca="1" si="34"/>
        <v>0.12008284669504277</v>
      </c>
      <c r="K183" s="16"/>
      <c r="L183" s="16"/>
      <c r="R183" s="23"/>
      <c r="T183" s="23"/>
    </row>
    <row r="184" spans="2:20">
      <c r="B184">
        <f ca="1">IncomeGenerator!Q182</f>
        <v>27386.908683289825</v>
      </c>
      <c r="C184">
        <v>170</v>
      </c>
      <c r="D184">
        <f t="shared" ca="1" si="28"/>
        <v>0.50748502994011979</v>
      </c>
      <c r="E184">
        <f t="shared" ca="1" si="29"/>
        <v>0.49251497005988021</v>
      </c>
      <c r="F184" s="16">
        <f t="shared" ca="1" si="30"/>
        <v>1.8763288596579494E-2</v>
      </c>
      <c r="G184">
        <f t="shared" ca="1" si="31"/>
        <v>48464.943774790372</v>
      </c>
      <c r="H184">
        <f t="shared" ca="1" si="32"/>
        <v>1</v>
      </c>
      <c r="I184" s="16">
        <f t="shared" ca="1" si="33"/>
        <v>0.38624152368414472</v>
      </c>
      <c r="J184" s="16">
        <f t="shared" ca="1" si="34"/>
        <v>0.12124350625597508</v>
      </c>
      <c r="K184" s="16"/>
      <c r="L184" s="16"/>
      <c r="R184" s="23"/>
      <c r="T184" s="23"/>
    </row>
    <row r="185" spans="2:20">
      <c r="B185">
        <f ca="1">IncomeGenerator!Q183</f>
        <v>42144.948704738883</v>
      </c>
      <c r="C185">
        <v>171</v>
      </c>
      <c r="D185">
        <f t="shared" ca="1" si="28"/>
        <v>0.51047904191616766</v>
      </c>
      <c r="E185">
        <f t="shared" ca="1" si="29"/>
        <v>0.48952095808383234</v>
      </c>
      <c r="F185" s="16">
        <f t="shared" ca="1" si="30"/>
        <v>2.6270084018654084E-2</v>
      </c>
      <c r="G185">
        <f t="shared" ca="1" si="31"/>
        <v>48787.744440552044</v>
      </c>
      <c r="H185">
        <f t="shared" ca="1" si="32"/>
        <v>1</v>
      </c>
      <c r="I185" s="16">
        <f t="shared" ca="1" si="33"/>
        <v>0.38807081507178187</v>
      </c>
      <c r="J185" s="16">
        <f t="shared" ca="1" si="34"/>
        <v>0.12240822684438579</v>
      </c>
      <c r="K185" s="16"/>
      <c r="L185" s="16"/>
      <c r="R185" s="23"/>
      <c r="T185" s="23"/>
    </row>
    <row r="186" spans="2:20">
      <c r="B186">
        <f ca="1">IncomeGenerator!Q184</f>
        <v>121679.10598752406</v>
      </c>
      <c r="C186">
        <v>172</v>
      </c>
      <c r="D186">
        <f t="shared" ca="1" si="28"/>
        <v>0.51347305389221554</v>
      </c>
      <c r="E186">
        <f t="shared" ca="1" si="29"/>
        <v>0.48652694610778446</v>
      </c>
      <c r="F186" s="16">
        <f t="shared" ca="1" si="30"/>
        <v>3.377836012477816E-2</v>
      </c>
      <c r="G186">
        <f t="shared" ca="1" si="31"/>
        <v>48993.829062046425</v>
      </c>
      <c r="H186">
        <f t="shared" ca="1" si="32"/>
        <v>1</v>
      </c>
      <c r="I186" s="16">
        <f t="shared" ca="1" si="33"/>
        <v>0.38923998695383799</v>
      </c>
      <c r="J186" s="16">
        <f t="shared" ca="1" si="34"/>
        <v>0.12423306693837755</v>
      </c>
      <c r="K186" s="16"/>
      <c r="L186" s="16"/>
      <c r="R186" s="23"/>
      <c r="T186" s="23"/>
    </row>
    <row r="187" spans="2:20">
      <c r="B187">
        <f ca="1">IncomeGenerator!Q185</f>
        <v>130452.26209890854</v>
      </c>
      <c r="C187">
        <v>173</v>
      </c>
      <c r="D187">
        <f t="shared" ca="1" si="28"/>
        <v>0.51646706586826352</v>
      </c>
      <c r="E187">
        <f t="shared" ca="1" si="29"/>
        <v>0.48353293413173648</v>
      </c>
      <c r="F187" s="16">
        <f t="shared" ca="1" si="30"/>
        <v>4.1288540969208476E-2</v>
      </c>
      <c r="G187">
        <f t="shared" ca="1" si="31"/>
        <v>49329.072061358282</v>
      </c>
      <c r="H187">
        <f t="shared" ca="1" si="32"/>
        <v>1</v>
      </c>
      <c r="I187" s="16">
        <f t="shared" ca="1" si="33"/>
        <v>0.39114404779972661</v>
      </c>
      <c r="J187" s="16">
        <f t="shared" ca="1" si="34"/>
        <v>0.12532301806853691</v>
      </c>
      <c r="K187" s="16"/>
      <c r="L187" s="16"/>
      <c r="R187" s="23"/>
      <c r="T187" s="23"/>
    </row>
    <row r="188" spans="2:20">
      <c r="B188">
        <f ca="1">IncomeGenerator!Q186</f>
        <v>26091.627720871526</v>
      </c>
      <c r="C188">
        <v>174</v>
      </c>
      <c r="D188">
        <f t="shared" ca="1" si="28"/>
        <v>0.51946107784431139</v>
      </c>
      <c r="E188">
        <f t="shared" ca="1" si="29"/>
        <v>0.48053892215568861</v>
      </c>
      <c r="F188" s="16">
        <f t="shared" ca="1" si="30"/>
        <v>4.8801051358863333E-2</v>
      </c>
      <c r="G188">
        <f t="shared" ca="1" si="31"/>
        <v>49602.368297736357</v>
      </c>
      <c r="H188">
        <f t="shared" ca="1" si="32"/>
        <v>1</v>
      </c>
      <c r="I188" s="16">
        <f t="shared" ca="1" si="33"/>
        <v>0.39269820812444101</v>
      </c>
      <c r="J188" s="16">
        <f t="shared" ca="1" si="34"/>
        <v>0.12676286971987039</v>
      </c>
      <c r="K188" s="16"/>
      <c r="L188" s="16"/>
      <c r="R188" s="23"/>
      <c r="T188" s="23"/>
    </row>
    <row r="189" spans="2:20">
      <c r="B189">
        <f ca="1">IncomeGenerator!Q187</f>
        <v>96404.843215006011</v>
      </c>
      <c r="C189">
        <v>175</v>
      </c>
      <c r="D189">
        <f t="shared" ca="1" si="28"/>
        <v>0.52245508982035926</v>
      </c>
      <c r="E189">
        <f t="shared" ca="1" si="29"/>
        <v>0.47754491017964074</v>
      </c>
      <c r="F189" s="16">
        <f t="shared" ca="1" si="30"/>
        <v>5.6316317022151882E-2</v>
      </c>
      <c r="G189">
        <f t="shared" ca="1" si="31"/>
        <v>49841.709159274425</v>
      </c>
      <c r="H189">
        <f t="shared" ca="1" si="32"/>
        <v>1</v>
      </c>
      <c r="I189" s="16">
        <f t="shared" ca="1" si="33"/>
        <v>0.39406068118258869</v>
      </c>
      <c r="J189" s="16">
        <f t="shared" ca="1" si="34"/>
        <v>0.12839440863777057</v>
      </c>
      <c r="K189" s="16"/>
      <c r="L189" s="16"/>
      <c r="R189" s="23"/>
      <c r="T189" s="23"/>
    </row>
    <row r="190" spans="2:20">
      <c r="B190">
        <f ca="1">IncomeGenerator!Q188</f>
        <v>47024.42967142944</v>
      </c>
      <c r="C190">
        <v>176</v>
      </c>
      <c r="D190">
        <f t="shared" ca="1" si="28"/>
        <v>0.52544910179640714</v>
      </c>
      <c r="E190">
        <f t="shared" ca="1" si="29"/>
        <v>0.47455089820359286</v>
      </c>
      <c r="F190" s="16">
        <f t="shared" ca="1" si="30"/>
        <v>6.383476477874675E-2</v>
      </c>
      <c r="G190">
        <f t="shared" ca="1" si="31"/>
        <v>50306.925376911844</v>
      </c>
      <c r="H190">
        <f t="shared" ca="1" si="32"/>
        <v>1</v>
      </c>
      <c r="I190" s="16">
        <f t="shared" ca="1" si="33"/>
        <v>0.39671267198142934</v>
      </c>
      <c r="J190" s="16">
        <f t="shared" ca="1" si="34"/>
        <v>0.12873642981497779</v>
      </c>
      <c r="K190" s="16"/>
      <c r="L190" s="16"/>
      <c r="R190" s="23"/>
      <c r="T190" s="23"/>
    </row>
    <row r="191" spans="2:20">
      <c r="B191">
        <f ca="1">IncomeGenerator!Q189</f>
        <v>53820.888220555054</v>
      </c>
      <c r="C191">
        <v>177</v>
      </c>
      <c r="D191">
        <f t="shared" ca="1" si="28"/>
        <v>0.52844311377245512</v>
      </c>
      <c r="E191">
        <f t="shared" ca="1" si="29"/>
        <v>0.47155688622754488</v>
      </c>
      <c r="F191" s="16">
        <f t="shared" ca="1" si="30"/>
        <v>7.1356822710481188E-2</v>
      </c>
      <c r="G191">
        <f t="shared" ca="1" si="31"/>
        <v>50387.713393199287</v>
      </c>
      <c r="H191">
        <f t="shared" ca="1" si="32"/>
        <v>1</v>
      </c>
      <c r="I191" s="16">
        <f t="shared" ca="1" si="33"/>
        <v>0.39717369957346432</v>
      </c>
      <c r="J191" s="16">
        <f t="shared" ca="1" si="34"/>
        <v>0.1312694141989908</v>
      </c>
      <c r="K191" s="16"/>
      <c r="L191" s="16"/>
      <c r="R191" s="23"/>
      <c r="T191" s="23"/>
    </row>
    <row r="192" spans="2:20">
      <c r="B192">
        <f ca="1">IncomeGenerator!Q190</f>
        <v>45648.69699410435</v>
      </c>
      <c r="C192">
        <v>178</v>
      </c>
      <c r="D192">
        <f t="shared" ca="1" si="28"/>
        <v>0.53143712574850299</v>
      </c>
      <c r="E192">
        <f t="shared" ca="1" si="29"/>
        <v>0.46856287425149701</v>
      </c>
      <c r="F192" s="16">
        <f t="shared" ca="1" si="30"/>
        <v>7.8882920333545714E-2</v>
      </c>
      <c r="G192">
        <f t="shared" ca="1" si="31"/>
        <v>50709.924394190792</v>
      </c>
      <c r="H192">
        <f t="shared" ca="1" si="32"/>
        <v>1</v>
      </c>
      <c r="I192" s="16">
        <f t="shared" ca="1" si="33"/>
        <v>0.39901386323782001</v>
      </c>
      <c r="J192" s="16">
        <f t="shared" ca="1" si="34"/>
        <v>0.13242326251068298</v>
      </c>
      <c r="K192" s="16"/>
      <c r="L192" s="16"/>
      <c r="R192" s="23"/>
      <c r="T192" s="23"/>
    </row>
    <row r="193" spans="2:20">
      <c r="B193">
        <f ca="1">IncomeGenerator!Q191</f>
        <v>437412.46160063241</v>
      </c>
      <c r="C193">
        <v>179</v>
      </c>
      <c r="D193">
        <f t="shared" ca="1" si="28"/>
        <v>0.53443113772455086</v>
      </c>
      <c r="E193">
        <f t="shared" ca="1" si="29"/>
        <v>0.46556886227544914</v>
      </c>
      <c r="F193" s="16">
        <f t="shared" ca="1" si="30"/>
        <v>8.6413488772169991E-2</v>
      </c>
      <c r="G193">
        <f t="shared" ca="1" si="31"/>
        <v>50978.907001053398</v>
      </c>
      <c r="H193">
        <f t="shared" ca="1" si="32"/>
        <v>1</v>
      </c>
      <c r="I193" s="16">
        <f t="shared" ca="1" si="33"/>
        <v>0.40055175939467275</v>
      </c>
      <c r="J193" s="16">
        <f t="shared" ca="1" si="34"/>
        <v>0.13387937832987812</v>
      </c>
      <c r="K193" s="16"/>
      <c r="L193" s="16"/>
      <c r="R193" s="23"/>
      <c r="T193" s="23"/>
    </row>
    <row r="194" spans="2:20">
      <c r="B194">
        <f ca="1">IncomeGenerator!Q192</f>
        <v>31362.425520053617</v>
      </c>
      <c r="C194">
        <v>180</v>
      </c>
      <c r="D194">
        <f t="shared" ca="1" si="28"/>
        <v>0.53742514970059885</v>
      </c>
      <c r="E194">
        <f t="shared" ca="1" si="29"/>
        <v>0.46257485029940115</v>
      </c>
      <c r="F194" s="16">
        <f t="shared" ca="1" si="30"/>
        <v>9.3948960933968692E-2</v>
      </c>
      <c r="G194">
        <f t="shared" ca="1" si="31"/>
        <v>51177.107256676813</v>
      </c>
      <c r="H194">
        <f t="shared" ca="1" si="32"/>
        <v>1</v>
      </c>
      <c r="I194" s="16">
        <f t="shared" ca="1" si="33"/>
        <v>0.4016859493671382</v>
      </c>
      <c r="J194" s="16">
        <f t="shared" ca="1" si="34"/>
        <v>0.13573920033346065</v>
      </c>
      <c r="K194" s="16"/>
      <c r="L194" s="16"/>
      <c r="R194" s="23"/>
      <c r="T194" s="23"/>
    </row>
    <row r="195" spans="2:20">
      <c r="B195">
        <f ca="1">IncomeGenerator!Q193</f>
        <v>84634.806830255737</v>
      </c>
      <c r="C195">
        <v>181</v>
      </c>
      <c r="D195">
        <f t="shared" ca="1" si="28"/>
        <v>0.54041916167664672</v>
      </c>
      <c r="E195">
        <f t="shared" ca="1" si="29"/>
        <v>0.45958083832335328</v>
      </c>
      <c r="F195" s="16">
        <f t="shared" ca="1" si="30"/>
        <v>0.10148977168714117</v>
      </c>
      <c r="G195">
        <f t="shared" ca="1" si="31"/>
        <v>51231.101781321442</v>
      </c>
      <c r="H195">
        <f t="shared" ca="1" si="32"/>
        <v>1</v>
      </c>
      <c r="I195" s="16">
        <f t="shared" ca="1" si="33"/>
        <v>0.40199507406118007</v>
      </c>
      <c r="J195" s="16">
        <f t="shared" ca="1" si="34"/>
        <v>0.13842408761546665</v>
      </c>
      <c r="K195" s="16"/>
      <c r="L195" s="16"/>
      <c r="R195" s="23"/>
      <c r="T195" s="23"/>
    </row>
    <row r="196" spans="2:20">
      <c r="B196">
        <f ca="1">IncomeGenerator!Q194</f>
        <v>88494.735737871262</v>
      </c>
      <c r="C196">
        <v>182</v>
      </c>
      <c r="D196">
        <f t="shared" ca="1" si="28"/>
        <v>0.54341317365269459</v>
      </c>
      <c r="E196">
        <f t="shared" ca="1" si="29"/>
        <v>0.45658682634730541</v>
      </c>
      <c r="F196" s="16">
        <f t="shared" ca="1" si="30"/>
        <v>0.10903635803971848</v>
      </c>
      <c r="G196">
        <f t="shared" ca="1" si="31"/>
        <v>51479.894140519689</v>
      </c>
      <c r="H196">
        <f t="shared" ca="1" si="32"/>
        <v>1</v>
      </c>
      <c r="I196" s="16">
        <f t="shared" ca="1" si="33"/>
        <v>0.40342022748212725</v>
      </c>
      <c r="J196" s="16">
        <f t="shared" ca="1" si="34"/>
        <v>0.13999294617056735</v>
      </c>
      <c r="K196" s="16"/>
      <c r="L196" s="16"/>
      <c r="R196" s="23"/>
      <c r="T196" s="23"/>
    </row>
    <row r="197" spans="2:20">
      <c r="B197">
        <f ca="1">IncomeGenerator!Q195</f>
        <v>30604.437451049434</v>
      </c>
      <c r="C197">
        <v>183</v>
      </c>
      <c r="D197">
        <f t="shared" ca="1" si="28"/>
        <v>0.54640718562874246</v>
      </c>
      <c r="E197">
        <f t="shared" ca="1" si="29"/>
        <v>0.45359281437125754</v>
      </c>
      <c r="F197" s="16">
        <f t="shared" ca="1" si="30"/>
        <v>0.11658915932104744</v>
      </c>
      <c r="G197">
        <f t="shared" ca="1" si="31"/>
        <v>51631.40529443643</v>
      </c>
      <c r="H197">
        <f t="shared" ca="1" si="32"/>
        <v>1</v>
      </c>
      <c r="I197" s="16">
        <f t="shared" ca="1" si="33"/>
        <v>0.40428875657153535</v>
      </c>
      <c r="J197" s="16">
        <f t="shared" ca="1" si="34"/>
        <v>0.14211842905720712</v>
      </c>
      <c r="K197" s="16"/>
      <c r="L197" s="16"/>
      <c r="R197" s="23"/>
      <c r="T197" s="23"/>
    </row>
    <row r="198" spans="2:20">
      <c r="B198">
        <f ca="1">IncomeGenerator!Q196</f>
        <v>32831.879410552086</v>
      </c>
      <c r="C198">
        <v>184</v>
      </c>
      <c r="D198">
        <f t="shared" ca="1" si="28"/>
        <v>0.54940119760479045</v>
      </c>
      <c r="E198">
        <f t="shared" ca="1" si="29"/>
        <v>0.45059880239520955</v>
      </c>
      <c r="F198" s="16">
        <f t="shared" ca="1" si="30"/>
        <v>0.12414861736571614</v>
      </c>
      <c r="G198">
        <f t="shared" ca="1" si="31"/>
        <v>51673.016986577197</v>
      </c>
      <c r="H198">
        <f t="shared" ca="1" si="32"/>
        <v>1</v>
      </c>
      <c r="I198" s="16">
        <f t="shared" ca="1" si="33"/>
        <v>0.40452737602273453</v>
      </c>
      <c r="J198" s="16">
        <f t="shared" ca="1" si="34"/>
        <v>0.14487382158205592</v>
      </c>
      <c r="K198" s="16"/>
      <c r="L198" s="16"/>
      <c r="R198" s="23"/>
      <c r="T198" s="23"/>
    </row>
    <row r="199" spans="2:20">
      <c r="B199">
        <f ca="1">IncomeGenerator!Q197</f>
        <v>75050.852018307138</v>
      </c>
      <c r="C199">
        <v>185</v>
      </c>
      <c r="D199">
        <f t="shared" ca="1" si="28"/>
        <v>0.55239520958083832</v>
      </c>
      <c r="E199">
        <f t="shared" ca="1" si="29"/>
        <v>0.44760479041916168</v>
      </c>
      <c r="F199" s="16">
        <f t="shared" ca="1" si="30"/>
        <v>0.13171517670012142</v>
      </c>
      <c r="G199">
        <f t="shared" ca="1" si="31"/>
        <v>51743.59495526144</v>
      </c>
      <c r="H199">
        <f t="shared" ca="1" si="32"/>
        <v>1</v>
      </c>
      <c r="I199" s="16">
        <f t="shared" ca="1" si="33"/>
        <v>0.40493218179991419</v>
      </c>
      <c r="J199" s="16">
        <f t="shared" ca="1" si="34"/>
        <v>0.14746302778092413</v>
      </c>
      <c r="K199" s="16"/>
      <c r="L199" s="16"/>
      <c r="R199" s="23"/>
      <c r="T199" s="23"/>
    </row>
    <row r="200" spans="2:20">
      <c r="B200">
        <f ca="1">IncomeGenerator!Q198</f>
        <v>30421.047390619609</v>
      </c>
      <c r="C200">
        <v>186</v>
      </c>
      <c r="D200">
        <f t="shared" ca="1" si="28"/>
        <v>0.55538922155688619</v>
      </c>
      <c r="E200">
        <f t="shared" ca="1" si="29"/>
        <v>0.44461077844311381</v>
      </c>
      <c r="F200" s="16">
        <f t="shared" ca="1" si="30"/>
        <v>0.13928928473189309</v>
      </c>
      <c r="G200">
        <f t="shared" ca="1" si="31"/>
        <v>51994.907385440325</v>
      </c>
      <c r="H200">
        <f t="shared" ca="1" si="32"/>
        <v>1</v>
      </c>
      <c r="I200" s="16">
        <f t="shared" ca="1" si="33"/>
        <v>0.40637442839832549</v>
      </c>
      <c r="J200" s="16">
        <f t="shared" ca="1" si="34"/>
        <v>0.1490147931585607</v>
      </c>
      <c r="K200" s="16"/>
      <c r="L200" s="16"/>
      <c r="R200" s="23"/>
      <c r="T200" s="23"/>
    </row>
    <row r="201" spans="2:20">
      <c r="B201">
        <f ca="1">IncomeGenerator!Q199</f>
        <v>51743.59495526144</v>
      </c>
      <c r="C201">
        <v>187</v>
      </c>
      <c r="D201">
        <f t="shared" ca="1" si="28"/>
        <v>0.55838323353293418</v>
      </c>
      <c r="E201">
        <f t="shared" ca="1" si="29"/>
        <v>0.44161676646706582</v>
      </c>
      <c r="F201" s="16">
        <f t="shared" ca="1" si="30"/>
        <v>0.14687139194238516</v>
      </c>
      <c r="G201">
        <f t="shared" ca="1" si="31"/>
        <v>53194.470418510828</v>
      </c>
      <c r="H201">
        <f t="shared" ca="1" si="32"/>
        <v>1</v>
      </c>
      <c r="I201" s="16">
        <f t="shared" ca="1" si="33"/>
        <v>0.41327574101750514</v>
      </c>
      <c r="J201" s="16">
        <f t="shared" ca="1" si="34"/>
        <v>0.14510749251542904</v>
      </c>
      <c r="K201" s="16"/>
      <c r="L201" s="16"/>
      <c r="R201" s="23"/>
      <c r="T201" s="23"/>
    </row>
    <row r="202" spans="2:20">
      <c r="B202">
        <f ca="1">IncomeGenerator!Q200</f>
        <v>77779.396962395636</v>
      </c>
      <c r="C202">
        <v>188</v>
      </c>
      <c r="D202">
        <f t="shared" ca="1" si="28"/>
        <v>0.56137724550898205</v>
      </c>
      <c r="E202">
        <f t="shared" ca="1" si="29"/>
        <v>0.43862275449101795</v>
      </c>
      <c r="F202" s="16">
        <f t="shared" ca="1" si="30"/>
        <v>0.15446195208245808</v>
      </c>
      <c r="G202">
        <f t="shared" ca="1" si="31"/>
        <v>53246.159831842706</v>
      </c>
      <c r="H202">
        <f t="shared" ca="1" si="32"/>
        <v>1</v>
      </c>
      <c r="I202" s="16">
        <f t="shared" ca="1" si="33"/>
        <v>0.41357373941860665</v>
      </c>
      <c r="J202" s="16">
        <f t="shared" ca="1" si="34"/>
        <v>0.1478035060903754</v>
      </c>
      <c r="K202" s="16"/>
      <c r="L202" s="16"/>
      <c r="R202" s="23"/>
      <c r="T202" s="23"/>
    </row>
    <row r="203" spans="2:20">
      <c r="B203">
        <f ca="1">IncomeGenerator!Q201</f>
        <v>24780.283802323669</v>
      </c>
      <c r="C203">
        <v>189</v>
      </c>
      <c r="D203">
        <f t="shared" ca="1" si="28"/>
        <v>0.56437125748502992</v>
      </c>
      <c r="E203">
        <f t="shared" ca="1" si="29"/>
        <v>0.43562874251497008</v>
      </c>
      <c r="F203" s="16">
        <f t="shared" ca="1" si="30"/>
        <v>0.16206142237178378</v>
      </c>
      <c r="G203">
        <f t="shared" ca="1" si="31"/>
        <v>53454.723229962416</v>
      </c>
      <c r="H203">
        <f t="shared" ca="1" si="32"/>
        <v>1</v>
      </c>
      <c r="I203" s="16">
        <f t="shared" ca="1" si="33"/>
        <v>0.41477664747815007</v>
      </c>
      <c r="J203" s="16">
        <f t="shared" ca="1" si="34"/>
        <v>0.14959461000687985</v>
      </c>
      <c r="K203" s="16"/>
      <c r="L203" s="16"/>
      <c r="R203" s="23"/>
      <c r="T203" s="23"/>
    </row>
    <row r="204" spans="2:20">
      <c r="B204">
        <f ca="1">IncomeGenerator!Q202</f>
        <v>26796.641353025916</v>
      </c>
      <c r="C204">
        <v>190</v>
      </c>
      <c r="D204">
        <f t="shared" ca="1" si="28"/>
        <v>0.56736526946107779</v>
      </c>
      <c r="E204">
        <f t="shared" ca="1" si="29"/>
        <v>0.43263473053892221</v>
      </c>
      <c r="F204" s="16">
        <f t="shared" ca="1" si="30"/>
        <v>0.16967026370190358</v>
      </c>
      <c r="G204">
        <f t="shared" ca="1" si="31"/>
        <v>53665.042561598209</v>
      </c>
      <c r="H204">
        <f t="shared" ca="1" si="32"/>
        <v>1</v>
      </c>
      <c r="I204" s="16">
        <f t="shared" ca="1" si="33"/>
        <v>0.41599049278668498</v>
      </c>
      <c r="J204" s="16">
        <f t="shared" ca="1" si="34"/>
        <v>0.15137477667439281</v>
      </c>
      <c r="K204" s="16"/>
      <c r="L204" s="16"/>
      <c r="R204" s="23"/>
      <c r="T204" s="23"/>
    </row>
    <row r="205" spans="2:20">
      <c r="B205">
        <f ca="1">IncomeGenerator!Q203</f>
        <v>22487.095708657853</v>
      </c>
      <c r="C205">
        <v>191</v>
      </c>
      <c r="D205">
        <f t="shared" ca="1" si="28"/>
        <v>0.57035928143712578</v>
      </c>
      <c r="E205">
        <f t="shared" ca="1" si="29"/>
        <v>0.42964071856287422</v>
      </c>
      <c r="F205" s="16">
        <f t="shared" ca="1" si="30"/>
        <v>0.17728894084328786</v>
      </c>
      <c r="G205">
        <f t="shared" ca="1" si="31"/>
        <v>53758.320295082143</v>
      </c>
      <c r="H205">
        <f t="shared" ca="1" si="32"/>
        <v>1</v>
      </c>
      <c r="I205" s="16">
        <f t="shared" ca="1" si="33"/>
        <v>0.41652909695779178</v>
      </c>
      <c r="J205" s="16">
        <f t="shared" ca="1" si="34"/>
        <v>0.153830184479334</v>
      </c>
      <c r="K205" s="16"/>
      <c r="L205" s="16"/>
      <c r="R205" s="23"/>
      <c r="T205" s="23"/>
    </row>
    <row r="206" spans="2:20">
      <c r="B206">
        <f ca="1">IncomeGenerator!Q204</f>
        <v>33109.655490866331</v>
      </c>
      <c r="C206">
        <v>192</v>
      </c>
      <c r="D206">
        <f t="shared" ca="1" si="28"/>
        <v>0.57335329341317365</v>
      </c>
      <c r="E206">
        <f t="shared" ca="1" si="29"/>
        <v>0.42664670658682635</v>
      </c>
      <c r="F206" s="16">
        <f t="shared" ca="1" si="30"/>
        <v>0.18491792265664567</v>
      </c>
      <c r="G206">
        <f t="shared" ca="1" si="31"/>
        <v>53820.888220555054</v>
      </c>
      <c r="H206">
        <f t="shared" ca="1" si="32"/>
        <v>1</v>
      </c>
      <c r="I206" s="16">
        <f t="shared" ca="1" si="33"/>
        <v>0.41689046449512623</v>
      </c>
      <c r="J206" s="16">
        <f t="shared" ca="1" si="34"/>
        <v>0.15646282891804741</v>
      </c>
      <c r="K206" s="16"/>
      <c r="L206" s="16"/>
      <c r="R206" s="23"/>
      <c r="T206" s="23"/>
    </row>
    <row r="207" spans="2:20">
      <c r="B207">
        <f ca="1">IncomeGenerator!Q205</f>
        <v>102963.71788328876</v>
      </c>
      <c r="C207">
        <v>193</v>
      </c>
      <c r="D207">
        <f t="shared" ca="1" si="28"/>
        <v>0.57634730538922152</v>
      </c>
      <c r="E207">
        <f t="shared" ca="1" si="29"/>
        <v>0.42365269461077848</v>
      </c>
      <c r="F207" s="16">
        <f t="shared" ca="1" si="30"/>
        <v>0.1925576823087507</v>
      </c>
      <c r="G207">
        <f t="shared" ca="1" si="31"/>
        <v>54037.010348897566</v>
      </c>
      <c r="H207">
        <f t="shared" ca="1" si="32"/>
        <v>1</v>
      </c>
      <c r="I207" s="16">
        <f t="shared" ca="1" si="33"/>
        <v>0.41813923868660591</v>
      </c>
      <c r="J207" s="16">
        <f t="shared" ca="1" si="34"/>
        <v>0.15820806670261561</v>
      </c>
      <c r="K207" s="16"/>
      <c r="L207" s="16"/>
      <c r="R207" s="23"/>
      <c r="T207" s="23"/>
    </row>
    <row r="208" spans="2:20">
      <c r="B208">
        <f ca="1">IncomeGenerator!Q206</f>
        <v>15218.614177362444</v>
      </c>
      <c r="C208">
        <v>194</v>
      </c>
      <c r="D208">
        <f t="shared" ca="1" si="28"/>
        <v>0.5793413173652695</v>
      </c>
      <c r="E208">
        <f t="shared" ca="1" si="29"/>
        <v>0.4206586826347305</v>
      </c>
      <c r="F208" s="16">
        <f t="shared" ca="1" si="30"/>
        <v>0.2002086974930487</v>
      </c>
      <c r="G208">
        <f t="shared" ca="1" si="31"/>
        <v>54218.524987156743</v>
      </c>
      <c r="H208">
        <f t="shared" ca="1" si="32"/>
        <v>1</v>
      </c>
      <c r="I208" s="16">
        <f t="shared" ca="1" si="33"/>
        <v>0.41918868604074055</v>
      </c>
      <c r="J208" s="16">
        <f t="shared" ca="1" si="34"/>
        <v>0.16015263132452895</v>
      </c>
      <c r="K208" s="16"/>
      <c r="L208" s="16"/>
      <c r="R208" s="23"/>
      <c r="T208" s="23"/>
    </row>
    <row r="209" spans="2:20">
      <c r="B209">
        <f ca="1">IncomeGenerator!Q207</f>
        <v>169257.97217243575</v>
      </c>
      <c r="C209">
        <v>195</v>
      </c>
      <c r="D209">
        <f t="shared" ca="1" si="28"/>
        <v>0.58233532934131738</v>
      </c>
      <c r="E209">
        <f t="shared" ca="1" si="29"/>
        <v>0.41766467065868262</v>
      </c>
      <c r="F209" s="16">
        <f t="shared" ca="1" si="30"/>
        <v>0.20787145065533047</v>
      </c>
      <c r="G209">
        <f t="shared" ca="1" si="31"/>
        <v>55135.983718013347</v>
      </c>
      <c r="H209">
        <f t="shared" ca="1" si="32"/>
        <v>1</v>
      </c>
      <c r="I209" s="16">
        <f t="shared" ca="1" si="33"/>
        <v>0.42450172844424766</v>
      </c>
      <c r="J209" s="16">
        <f t="shared" ca="1" si="34"/>
        <v>0.15783360089706971</v>
      </c>
      <c r="K209" s="16"/>
      <c r="L209" s="16"/>
      <c r="R209" s="23"/>
      <c r="T209" s="23"/>
    </row>
    <row r="210" spans="2:20">
      <c r="B210">
        <f ca="1">IncomeGenerator!Q208</f>
        <v>112805.98997763979</v>
      </c>
      <c r="C210">
        <v>196</v>
      </c>
      <c r="D210">
        <f t="shared" ca="1" si="28"/>
        <v>0.58532934131736525</v>
      </c>
      <c r="E210">
        <f t="shared" ca="1" si="29"/>
        <v>0.41467065868263475</v>
      </c>
      <c r="F210" s="16">
        <f t="shared" ca="1" si="30"/>
        <v>0.21554642922476452</v>
      </c>
      <c r="G210">
        <f t="shared" ca="1" si="31"/>
        <v>58935.893918452355</v>
      </c>
      <c r="H210">
        <f t="shared" ca="1" si="32"/>
        <v>1</v>
      </c>
      <c r="I210" s="16">
        <f t="shared" ca="1" si="33"/>
        <v>0.44664299559153131</v>
      </c>
      <c r="J210" s="16">
        <f t="shared" ca="1" si="34"/>
        <v>0.13868634572583394</v>
      </c>
      <c r="K210" s="16"/>
      <c r="L210" s="16"/>
      <c r="R210" s="23"/>
      <c r="T210" s="23"/>
    </row>
    <row r="211" spans="2:20">
      <c r="B211">
        <f ca="1">IncomeGenerator!Q209</f>
        <v>175727.9036700195</v>
      </c>
      <c r="C211">
        <v>197</v>
      </c>
      <c r="D211">
        <f t="shared" ca="1" si="28"/>
        <v>0.58832335329341312</v>
      </c>
      <c r="E211">
        <f t="shared" ca="1" si="29"/>
        <v>0.41167664670658688</v>
      </c>
      <c r="F211" s="16">
        <f t="shared" ca="1" si="30"/>
        <v>0.22323412585058935</v>
      </c>
      <c r="G211">
        <f t="shared" ca="1" si="31"/>
        <v>59195.975866783672</v>
      </c>
      <c r="H211">
        <f t="shared" ca="1" si="32"/>
        <v>1</v>
      </c>
      <c r="I211" s="16">
        <f t="shared" ca="1" si="33"/>
        <v>0.44816535151757253</v>
      </c>
      <c r="J211" s="16">
        <f t="shared" ca="1" si="34"/>
        <v>0.14015800177584059</v>
      </c>
      <c r="K211" s="16"/>
      <c r="L211" s="16"/>
      <c r="R211" s="23"/>
      <c r="T211" s="23"/>
    </row>
    <row r="212" spans="2:20">
      <c r="B212">
        <f ca="1">IncomeGenerator!Q210</f>
        <v>42356.315195302639</v>
      </c>
      <c r="C212">
        <v>198</v>
      </c>
      <c r="D212">
        <f t="shared" ca="1" si="28"/>
        <v>0.5913173652694611</v>
      </c>
      <c r="E212">
        <f t="shared" ca="1" si="29"/>
        <v>0.4086826347305389</v>
      </c>
      <c r="F212" s="16">
        <f t="shared" ca="1" si="30"/>
        <v>0.23093503864478473</v>
      </c>
      <c r="G212">
        <f t="shared" ca="1" si="31"/>
        <v>60279.324919891791</v>
      </c>
      <c r="H212">
        <f t="shared" ca="1" si="32"/>
        <v>1</v>
      </c>
      <c r="I212" s="16">
        <f t="shared" ca="1" si="33"/>
        <v>0.45451455911912142</v>
      </c>
      <c r="J212" s="16">
        <f t="shared" ca="1" si="34"/>
        <v>0.13680280615033968</v>
      </c>
      <c r="K212" s="16"/>
      <c r="L212" s="16"/>
      <c r="R212" s="23"/>
      <c r="T212" s="23"/>
    </row>
    <row r="213" spans="2:20">
      <c r="B213">
        <f ca="1">IncomeGenerator!Q211</f>
        <v>46335.164705332456</v>
      </c>
      <c r="C213">
        <v>199</v>
      </c>
      <c r="D213">
        <f t="shared" ca="1" si="28"/>
        <v>0.59431137724550898</v>
      </c>
      <c r="E213">
        <f t="shared" ca="1" si="29"/>
        <v>0.40568862275449102</v>
      </c>
      <c r="F213" s="16">
        <f t="shared" ca="1" si="30"/>
        <v>0.23864967143105043</v>
      </c>
      <c r="G213">
        <f t="shared" ca="1" si="31"/>
        <v>61654.99384992243</v>
      </c>
      <c r="H213">
        <f t="shared" ca="1" si="32"/>
        <v>1</v>
      </c>
      <c r="I213" s="16">
        <f t="shared" ca="1" si="33"/>
        <v>0.46259354257046315</v>
      </c>
      <c r="J213" s="16">
        <f t="shared" ca="1" si="34"/>
        <v>0.13171783467504583</v>
      </c>
      <c r="K213" s="16"/>
      <c r="L213" s="16"/>
      <c r="R213" s="23"/>
      <c r="T213" s="23"/>
    </row>
    <row r="214" spans="2:20">
      <c r="B214">
        <f ca="1">IncomeGenerator!Q212</f>
        <v>9198.3554896484166</v>
      </c>
      <c r="C214">
        <v>200</v>
      </c>
      <c r="D214">
        <f t="shared" ca="1" si="28"/>
        <v>0.59730538922155685</v>
      </c>
      <c r="E214">
        <f t="shared" ca="1" si="29"/>
        <v>0.40269461077844315</v>
      </c>
      <c r="F214" s="16">
        <f t="shared" ca="1" si="30"/>
        <v>0.24637853400043935</v>
      </c>
      <c r="G214">
        <f t="shared" ca="1" si="31"/>
        <v>62066.894001481436</v>
      </c>
      <c r="H214">
        <f t="shared" ca="1" si="32"/>
        <v>1</v>
      </c>
      <c r="I214" s="16">
        <f t="shared" ca="1" si="33"/>
        <v>0.46501569502524293</v>
      </c>
      <c r="J214" s="16">
        <f t="shared" ca="1" si="34"/>
        <v>0.13228969419631392</v>
      </c>
      <c r="K214" s="16"/>
      <c r="L214" s="16"/>
      <c r="R214" s="23"/>
      <c r="T214" s="23"/>
    </row>
    <row r="215" spans="2:20">
      <c r="B215">
        <f ca="1">IncomeGenerator!Q213</f>
        <v>28680.145595316921</v>
      </c>
      <c r="C215">
        <v>201</v>
      </c>
      <c r="D215">
        <f t="shared" ca="1" si="28"/>
        <v>0.60029940119760483</v>
      </c>
      <c r="E215">
        <f t="shared" ca="1" si="29"/>
        <v>0.39970059880239517</v>
      </c>
      <c r="F215" s="16">
        <f t="shared" ca="1" si="30"/>
        <v>0.25412214237400033</v>
      </c>
      <c r="G215">
        <f t="shared" ca="1" si="31"/>
        <v>62953.923010171275</v>
      </c>
      <c r="H215">
        <f t="shared" ca="1" si="32"/>
        <v>1</v>
      </c>
      <c r="I215" s="16">
        <f t="shared" ca="1" si="33"/>
        <v>0.47023609936275257</v>
      </c>
      <c r="J215" s="16">
        <f t="shared" ca="1" si="34"/>
        <v>0.13006330183485226</v>
      </c>
      <c r="K215" s="16"/>
      <c r="L215" s="16"/>
      <c r="R215" s="23"/>
      <c r="T215" s="23"/>
    </row>
    <row r="216" spans="2:20">
      <c r="B216">
        <f ca="1">IncomeGenerator!Q214</f>
        <v>11224.11817734278</v>
      </c>
      <c r="C216">
        <v>202</v>
      </c>
      <c r="D216">
        <f t="shared" ca="1" si="28"/>
        <v>0.6032934131736527</v>
      </c>
      <c r="E216">
        <f t="shared" ca="1" si="29"/>
        <v>0.3967065868263473</v>
      </c>
      <c r="F216" s="16">
        <f t="shared" ca="1" si="30"/>
        <v>0.26188101907280908</v>
      </c>
      <c r="G216">
        <f t="shared" ca="1" si="31"/>
        <v>63032.975058268756</v>
      </c>
      <c r="H216">
        <f t="shared" ca="1" si="32"/>
        <v>1</v>
      </c>
      <c r="I216" s="16">
        <f t="shared" ca="1" si="33"/>
        <v>0.47070160363557084</v>
      </c>
      <c r="J216" s="16">
        <f t="shared" ca="1" si="34"/>
        <v>0.13259180953808186</v>
      </c>
      <c r="K216" s="16"/>
      <c r="L216" s="16"/>
      <c r="R216" s="23"/>
      <c r="T216" s="23"/>
    </row>
    <row r="217" spans="2:20">
      <c r="B217">
        <f ca="1">IncomeGenerator!Q215</f>
        <v>94808.182895324484</v>
      </c>
      <c r="C217">
        <v>203</v>
      </c>
      <c r="D217">
        <f t="shared" ca="1" si="28"/>
        <v>0.60628742514970058</v>
      </c>
      <c r="E217">
        <f t="shared" ca="1" si="29"/>
        <v>0.39371257485029942</v>
      </c>
      <c r="F217" s="16">
        <f t="shared" ca="1" si="30"/>
        <v>0.26965569339578122</v>
      </c>
      <c r="G217">
        <f t="shared" ca="1" si="31"/>
        <v>63703.7387888757</v>
      </c>
      <c r="H217">
        <f t="shared" ca="1" si="32"/>
        <v>1</v>
      </c>
      <c r="I217" s="16">
        <f t="shared" ca="1" si="33"/>
        <v>0.47465299670512207</v>
      </c>
      <c r="J217" s="16">
        <f t="shared" ca="1" si="34"/>
        <v>0.13163442844457851</v>
      </c>
      <c r="K217" s="16"/>
      <c r="L217" s="16"/>
      <c r="R217" s="23"/>
      <c r="T217" s="23"/>
    </row>
    <row r="218" spans="2:20">
      <c r="B218">
        <f ca="1">IncomeGenerator!Q216</f>
        <v>70528.840579927215</v>
      </c>
      <c r="C218">
        <v>204</v>
      </c>
      <c r="D218">
        <f t="shared" ca="1" si="28"/>
        <v>0.60928143712574845</v>
      </c>
      <c r="E218">
        <f t="shared" ca="1" si="29"/>
        <v>0.39071856287425155</v>
      </c>
      <c r="F218" s="16">
        <f t="shared" ca="1" si="30"/>
        <v>0.27744670170567481</v>
      </c>
      <c r="G218">
        <f t="shared" ca="1" si="31"/>
        <v>63926.567854357098</v>
      </c>
      <c r="H218">
        <f t="shared" ca="1" si="32"/>
        <v>1</v>
      </c>
      <c r="I218" s="16">
        <f t="shared" ca="1" si="33"/>
        <v>0.47596622864964561</v>
      </c>
      <c r="J218" s="16">
        <f t="shared" ca="1" si="34"/>
        <v>0.13331520847610284</v>
      </c>
      <c r="K218" s="16"/>
      <c r="L218" s="16"/>
      <c r="R218" s="23"/>
      <c r="T218" s="23"/>
    </row>
    <row r="219" spans="2:20">
      <c r="B219">
        <f ca="1">IncomeGenerator!Q217</f>
        <v>60279.324919891791</v>
      </c>
      <c r="C219">
        <v>205</v>
      </c>
      <c r="D219">
        <f t="shared" ca="1" si="28"/>
        <v>0.61227544910179643</v>
      </c>
      <c r="E219">
        <f t="shared" ca="1" si="29"/>
        <v>0.38772455089820357</v>
      </c>
      <c r="F219" s="16">
        <f t="shared" ca="1" si="30"/>
        <v>0.28525458772371748</v>
      </c>
      <c r="G219">
        <f t="shared" ca="1" si="31"/>
        <v>64009.871383097779</v>
      </c>
      <c r="H219">
        <f t="shared" ca="1" si="32"/>
        <v>1</v>
      </c>
      <c r="I219" s="16">
        <f t="shared" ca="1" si="33"/>
        <v>0.47645724164350584</v>
      </c>
      <c r="J219" s="16">
        <f t="shared" ca="1" si="34"/>
        <v>0.1358182074582906</v>
      </c>
      <c r="K219" s="16"/>
      <c r="L219" s="16"/>
      <c r="R219" s="23"/>
      <c r="T219" s="23"/>
    </row>
    <row r="220" spans="2:20">
      <c r="B220">
        <f ca="1">IncomeGenerator!Q218</f>
        <v>450967.68002408638</v>
      </c>
      <c r="C220">
        <v>206</v>
      </c>
      <c r="D220">
        <f t="shared" ca="1" si="28"/>
        <v>0.6152694610778443</v>
      </c>
      <c r="E220">
        <f t="shared" ca="1" si="29"/>
        <v>0.3847305389221557</v>
      </c>
      <c r="F220" s="16">
        <f t="shared" ca="1" si="30"/>
        <v>0.29307990283330632</v>
      </c>
      <c r="G220">
        <f t="shared" ca="1" si="31"/>
        <v>64275.384684585311</v>
      </c>
      <c r="H220">
        <f t="shared" ca="1" si="32"/>
        <v>1</v>
      </c>
      <c r="I220" s="16">
        <f t="shared" ca="1" si="33"/>
        <v>0.47802248208519893</v>
      </c>
      <c r="J220" s="16">
        <f t="shared" ca="1" si="34"/>
        <v>0.13724697899264537</v>
      </c>
      <c r="K220" s="16"/>
      <c r="L220" s="16"/>
      <c r="R220" s="23"/>
      <c r="T220" s="23"/>
    </row>
    <row r="221" spans="2:20">
      <c r="B221">
        <f ca="1">IncomeGenerator!Q219</f>
        <v>138116.38310615212</v>
      </c>
      <c r="C221">
        <v>207</v>
      </c>
      <c r="D221">
        <f t="shared" ca="1" si="28"/>
        <v>0.61826347305389218</v>
      </c>
      <c r="E221">
        <f t="shared" ca="1" si="29"/>
        <v>0.38173652694610782</v>
      </c>
      <c r="F221" s="16">
        <f t="shared" ca="1" si="30"/>
        <v>0.30092320639325904</v>
      </c>
      <c r="G221">
        <f t="shared" ca="1" si="31"/>
        <v>64770.603914142426</v>
      </c>
      <c r="H221">
        <f t="shared" ca="1" si="32"/>
        <v>1</v>
      </c>
      <c r="I221" s="16">
        <f t="shared" ca="1" si="33"/>
        <v>0.4809427605804027</v>
      </c>
      <c r="J221" s="16">
        <f t="shared" ca="1" si="34"/>
        <v>0.13732071247348948</v>
      </c>
      <c r="K221" s="16"/>
      <c r="L221" s="16"/>
      <c r="R221" s="23"/>
      <c r="T221" s="23"/>
    </row>
    <row r="222" spans="2:20">
      <c r="B222">
        <f ca="1">IncomeGenerator!Q220</f>
        <v>22542.162386058113</v>
      </c>
      <c r="C222">
        <v>208</v>
      </c>
      <c r="D222">
        <f t="shared" ca="1" si="28"/>
        <v>0.62125748502994016</v>
      </c>
      <c r="E222">
        <f t="shared" ca="1" si="29"/>
        <v>0.37874251497005984</v>
      </c>
      <c r="F222" s="16">
        <f t="shared" ca="1" si="30"/>
        <v>0.30878506606110889</v>
      </c>
      <c r="G222">
        <f t="shared" ca="1" si="31"/>
        <v>65181.727137954411</v>
      </c>
      <c r="H222">
        <f t="shared" ca="1" si="32"/>
        <v>1</v>
      </c>
      <c r="I222" s="16">
        <f t="shared" ca="1" si="33"/>
        <v>0.48336791385783046</v>
      </c>
      <c r="J222" s="16">
        <f t="shared" ca="1" si="34"/>
        <v>0.1378895711721097</v>
      </c>
      <c r="K222" s="16"/>
      <c r="L222" s="16"/>
      <c r="R222" s="23"/>
      <c r="T222" s="23"/>
    </row>
    <row r="223" spans="2:20">
      <c r="B223">
        <f ca="1">IncomeGenerator!Q221</f>
        <v>71034.071795105789</v>
      </c>
      <c r="C223">
        <v>209</v>
      </c>
      <c r="D223">
        <f t="shared" ca="1" si="28"/>
        <v>0.62425149700598803</v>
      </c>
      <c r="E223">
        <f t="shared" ca="1" si="29"/>
        <v>0.37574850299401197</v>
      </c>
      <c r="F223" s="16">
        <f t="shared" ca="1" si="30"/>
        <v>0.31666605812696957</v>
      </c>
      <c r="G223">
        <f t="shared" ca="1" si="31"/>
        <v>65871.202249178881</v>
      </c>
      <c r="H223">
        <f t="shared" ca="1" si="32"/>
        <v>1</v>
      </c>
      <c r="I223" s="16">
        <f t="shared" ca="1" si="33"/>
        <v>0.48743635872436181</v>
      </c>
      <c r="J223" s="16">
        <f t="shared" ca="1" si="34"/>
        <v>0.13681513828162623</v>
      </c>
      <c r="K223" s="16"/>
      <c r="L223" s="16"/>
      <c r="R223" s="23"/>
      <c r="T223" s="23"/>
    </row>
    <row r="224" spans="2:20">
      <c r="B224">
        <f ca="1">IncomeGenerator!Q222</f>
        <v>50978.907001053398</v>
      </c>
      <c r="C224">
        <v>210</v>
      </c>
      <c r="D224">
        <f t="shared" ref="D224:D287" ca="1" si="35">(C224-0.5)/$Q$2</f>
        <v>0.6272455089820359</v>
      </c>
      <c r="E224">
        <f t="shared" ref="E224:E287" ca="1" si="36">1-D224</f>
        <v>0.3727544910179641</v>
      </c>
      <c r="F224" s="16">
        <f t="shared" ref="F224:F287" ca="1" si="37">NORMINV((C224-0.5)/$Q$2,0,1)</f>
        <v>0.32456676785852062</v>
      </c>
      <c r="G224">
        <f t="shared" ref="G224:G287" ca="1" si="38">SMALL(B:B,C224)</f>
        <v>66134.663851956124</v>
      </c>
      <c r="H224">
        <f t="shared" ref="H224:H287" ca="1" si="39">IF(ROUND($AC$32*G224,$AC$30)=ROUND($AC$32*G223,$AC$30),H223+1,$H$12)</f>
        <v>1</v>
      </c>
      <c r="I224" s="16">
        <f t="shared" ref="I224:I287" ca="1" si="40">NORMDIST(G224,$Q$4,$R$4,TRUE)</f>
        <v>0.48899135758495649</v>
      </c>
      <c r="J224" s="16">
        <f t="shared" ref="J224:J287" ca="1" si="41">D224-I224</f>
        <v>0.13825415139707942</v>
      </c>
      <c r="K224" s="16"/>
      <c r="L224" s="16"/>
      <c r="R224" s="23"/>
      <c r="T224" s="23"/>
    </row>
    <row r="225" spans="2:20">
      <c r="B225">
        <f ca="1">IncomeGenerator!Q223</f>
        <v>92018.7244962642</v>
      </c>
      <c r="C225">
        <v>211</v>
      </c>
      <c r="D225">
        <f t="shared" ca="1" si="35"/>
        <v>0.63023952095808389</v>
      </c>
      <c r="E225">
        <f t="shared" ca="1" si="36"/>
        <v>0.36976047904191611</v>
      </c>
      <c r="F225" s="16">
        <f t="shared" ca="1" si="37"/>
        <v>0.33248778985768929</v>
      </c>
      <c r="G225">
        <f t="shared" ca="1" si="38"/>
        <v>66809.45053593893</v>
      </c>
      <c r="H225">
        <f t="shared" ca="1" si="39"/>
        <v>1</v>
      </c>
      <c r="I225" s="16">
        <f t="shared" ca="1" si="40"/>
        <v>0.49297477991432348</v>
      </c>
      <c r="J225" s="16">
        <f t="shared" ca="1" si="41"/>
        <v>0.13726474104376041</v>
      </c>
      <c r="K225" s="16"/>
      <c r="L225" s="16"/>
      <c r="R225" s="23"/>
      <c r="T225" s="23"/>
    </row>
    <row r="226" spans="2:20">
      <c r="B226">
        <f ca="1">IncomeGenerator!Q224</f>
        <v>53194.470418510828</v>
      </c>
      <c r="C226">
        <v>212</v>
      </c>
      <c r="D226">
        <f t="shared" ca="1" si="35"/>
        <v>0.63323353293413176</v>
      </c>
      <c r="E226">
        <f t="shared" ca="1" si="36"/>
        <v>0.36676646706586824</v>
      </c>
      <c r="F226" s="16">
        <f t="shared" ca="1" si="37"/>
        <v>0.34042972842963826</v>
      </c>
      <c r="G226">
        <f t="shared" ca="1" si="38"/>
        <v>66950.942156929246</v>
      </c>
      <c r="H226">
        <f t="shared" ca="1" si="39"/>
        <v>1</v>
      </c>
      <c r="I226" s="16">
        <f t="shared" ca="1" si="40"/>
        <v>0.4938101399132942</v>
      </c>
      <c r="J226" s="16">
        <f t="shared" ca="1" si="41"/>
        <v>0.13942339302083756</v>
      </c>
      <c r="K226" s="16"/>
      <c r="L226" s="16"/>
      <c r="R226" s="23"/>
      <c r="T226" s="23"/>
    </row>
    <row r="227" spans="2:20">
      <c r="B227">
        <f ca="1">IncomeGenerator!Q225</f>
        <v>43530.423281503128</v>
      </c>
      <c r="C227">
        <v>213</v>
      </c>
      <c r="D227">
        <f t="shared" ca="1" si="35"/>
        <v>0.63622754491017963</v>
      </c>
      <c r="E227">
        <f t="shared" ca="1" si="36"/>
        <v>0.36377245508982037</v>
      </c>
      <c r="F227" s="16">
        <f t="shared" ca="1" si="37"/>
        <v>0.34839319796470553</v>
      </c>
      <c r="G227">
        <f t="shared" ca="1" si="38"/>
        <v>67074.103152545009</v>
      </c>
      <c r="H227">
        <f t="shared" ca="1" si="39"/>
        <v>1</v>
      </c>
      <c r="I227" s="16">
        <f t="shared" ca="1" si="40"/>
        <v>0.49453729897282611</v>
      </c>
      <c r="J227" s="16">
        <f t="shared" ca="1" si="41"/>
        <v>0.14169024593735352</v>
      </c>
      <c r="K227" s="16"/>
      <c r="L227" s="16"/>
      <c r="R227" s="23"/>
      <c r="T227" s="23"/>
    </row>
    <row r="228" spans="2:20">
      <c r="B228">
        <f ca="1">IncomeGenerator!Q226</f>
        <v>22534.67090689902</v>
      </c>
      <c r="C228">
        <v>214</v>
      </c>
      <c r="D228">
        <f t="shared" ca="1" si="35"/>
        <v>0.6392215568862275</v>
      </c>
      <c r="E228">
        <f t="shared" ca="1" si="36"/>
        <v>0.3607784431137725</v>
      </c>
      <c r="F228" s="16">
        <f t="shared" ca="1" si="37"/>
        <v>0.35637882333396553</v>
      </c>
      <c r="G228">
        <f t="shared" ca="1" si="38"/>
        <v>67292.987554949301</v>
      </c>
      <c r="H228">
        <f t="shared" ca="1" si="39"/>
        <v>1</v>
      </c>
      <c r="I228" s="16">
        <f t="shared" ca="1" si="40"/>
        <v>0.49582966513310145</v>
      </c>
      <c r="J228" s="16">
        <f t="shared" ca="1" si="41"/>
        <v>0.14339189175312606</v>
      </c>
      <c r="K228" s="16"/>
      <c r="L228" s="16"/>
      <c r="R228" s="23"/>
      <c r="T228" s="23"/>
    </row>
    <row r="229" spans="2:20">
      <c r="B229">
        <f ca="1">IncomeGenerator!Q227</f>
        <v>58935.893918452355</v>
      </c>
      <c r="C229">
        <v>215</v>
      </c>
      <c r="D229">
        <f t="shared" ca="1" si="35"/>
        <v>0.64221556886227549</v>
      </c>
      <c r="E229">
        <f t="shared" ca="1" si="36"/>
        <v>0.35778443113772451</v>
      </c>
      <c r="F229" s="16">
        <f t="shared" ca="1" si="37"/>
        <v>0.36438724029913222</v>
      </c>
      <c r="G229">
        <f t="shared" ca="1" si="38"/>
        <v>68081.736245991124</v>
      </c>
      <c r="H229">
        <f t="shared" ca="1" si="39"/>
        <v>1</v>
      </c>
      <c r="I229" s="16">
        <f t="shared" ca="1" si="40"/>
        <v>0.50048696459421538</v>
      </c>
      <c r="J229" s="16">
        <f t="shared" ca="1" si="41"/>
        <v>0.14172860426806011</v>
      </c>
      <c r="K229" s="16"/>
      <c r="L229" s="16"/>
      <c r="R229" s="23"/>
      <c r="T229" s="23"/>
    </row>
    <row r="230" spans="2:20">
      <c r="B230">
        <f ca="1">IncomeGenerator!Q228</f>
        <v>53246.159831842706</v>
      </c>
      <c r="C230">
        <v>216</v>
      </c>
      <c r="D230">
        <f t="shared" ca="1" si="35"/>
        <v>0.64520958083832336</v>
      </c>
      <c r="E230">
        <f t="shared" ca="1" si="36"/>
        <v>0.35479041916167664</v>
      </c>
      <c r="F230" s="16">
        <f t="shared" ca="1" si="37"/>
        <v>0.37241909593755118</v>
      </c>
      <c r="G230">
        <f t="shared" ca="1" si="38"/>
        <v>69142.752416669275</v>
      </c>
      <c r="H230">
        <f t="shared" ca="1" si="39"/>
        <v>1</v>
      </c>
      <c r="I230" s="16">
        <f t="shared" ca="1" si="40"/>
        <v>0.50675169335581738</v>
      </c>
      <c r="J230" s="16">
        <f t="shared" ca="1" si="41"/>
        <v>0.13845788748250598</v>
      </c>
      <c r="K230" s="16"/>
      <c r="L230" s="16"/>
      <c r="R230" s="23"/>
      <c r="T230" s="23"/>
    </row>
    <row r="231" spans="2:20">
      <c r="B231">
        <f ca="1">IncomeGenerator!Q229</f>
        <v>351.531361614042</v>
      </c>
      <c r="C231">
        <v>217</v>
      </c>
      <c r="D231">
        <f t="shared" ca="1" si="35"/>
        <v>0.64820359281437123</v>
      </c>
      <c r="E231">
        <f t="shared" ca="1" si="36"/>
        <v>0.35179640718562877</v>
      </c>
      <c r="F231" s="16">
        <f t="shared" ca="1" si="37"/>
        <v>0.38047504908308427</v>
      </c>
      <c r="G231">
        <f t="shared" ca="1" si="38"/>
        <v>69289.069289649284</v>
      </c>
      <c r="H231">
        <f t="shared" ca="1" si="39"/>
        <v>1</v>
      </c>
      <c r="I231" s="16">
        <f t="shared" ca="1" si="40"/>
        <v>0.50761551984422115</v>
      </c>
      <c r="J231" s="16">
        <f t="shared" ca="1" si="41"/>
        <v>0.14058807297015008</v>
      </c>
      <c r="K231" s="16"/>
      <c r="L231" s="16"/>
      <c r="R231" s="23"/>
      <c r="T231" s="23"/>
    </row>
    <row r="232" spans="2:20">
      <c r="B232">
        <f ca="1">IncomeGenerator!Q230</f>
        <v>48140.978462301908</v>
      </c>
      <c r="C232">
        <v>218</v>
      </c>
      <c r="D232">
        <f t="shared" ca="1" si="35"/>
        <v>0.65119760479041922</v>
      </c>
      <c r="E232">
        <f t="shared" ca="1" si="36"/>
        <v>0.34880239520958078</v>
      </c>
      <c r="F232" s="16">
        <f t="shared" ca="1" si="37"/>
        <v>0.38855577078371978</v>
      </c>
      <c r="G232">
        <f t="shared" ca="1" si="38"/>
        <v>69635.496596599187</v>
      </c>
      <c r="H232">
        <f t="shared" ca="1" si="39"/>
        <v>1</v>
      </c>
      <c r="I232" s="16">
        <f t="shared" ca="1" si="40"/>
        <v>0.50966060985442596</v>
      </c>
      <c r="J232" s="16">
        <f t="shared" ca="1" si="41"/>
        <v>0.14153699493599325</v>
      </c>
      <c r="K232" s="16"/>
      <c r="L232" s="16"/>
      <c r="R232" s="23"/>
      <c r="T232" s="23"/>
    </row>
    <row r="233" spans="2:20">
      <c r="B233">
        <f ca="1">IncomeGenerator!Q231</f>
        <v>234264.06376158862</v>
      </c>
      <c r="C233">
        <v>219</v>
      </c>
      <c r="D233">
        <f t="shared" ca="1" si="35"/>
        <v>0.65419161676646709</v>
      </c>
      <c r="E233">
        <f t="shared" ca="1" si="36"/>
        <v>0.34580838323353291</v>
      </c>
      <c r="F233" s="16">
        <f t="shared" ca="1" si="37"/>
        <v>0.39666194477680139</v>
      </c>
      <c r="G233">
        <f t="shared" ca="1" si="38"/>
        <v>70141.685393251726</v>
      </c>
      <c r="H233">
        <f t="shared" ca="1" si="39"/>
        <v>1</v>
      </c>
      <c r="I233" s="16">
        <f t="shared" ca="1" si="40"/>
        <v>0.51264836026162486</v>
      </c>
      <c r="J233" s="16">
        <f t="shared" ca="1" si="41"/>
        <v>0.14154325650484223</v>
      </c>
      <c r="K233" s="16"/>
      <c r="L233" s="16"/>
      <c r="R233" s="23"/>
      <c r="T233" s="23"/>
    </row>
    <row r="234" spans="2:20">
      <c r="B234">
        <f ca="1">IncomeGenerator!Q232</f>
        <v>32272.488281055212</v>
      </c>
      <c r="C234">
        <v>220</v>
      </c>
      <c r="D234">
        <f t="shared" ca="1" si="35"/>
        <v>0.65718562874251496</v>
      </c>
      <c r="E234">
        <f t="shared" ca="1" si="36"/>
        <v>0.34281437125748504</v>
      </c>
      <c r="F234" s="16">
        <f t="shared" ca="1" si="37"/>
        <v>0.40479426798281953</v>
      </c>
      <c r="G234">
        <f t="shared" ca="1" si="38"/>
        <v>70528.840579927215</v>
      </c>
      <c r="H234">
        <f t="shared" ca="1" si="39"/>
        <v>1</v>
      </c>
      <c r="I234" s="16">
        <f t="shared" ca="1" si="40"/>
        <v>0.51493305145184676</v>
      </c>
      <c r="J234" s="16">
        <f t="shared" ca="1" si="41"/>
        <v>0.1422525772906682</v>
      </c>
      <c r="K234" s="16"/>
      <c r="L234" s="16"/>
      <c r="R234" s="23"/>
      <c r="T234" s="23"/>
    </row>
    <row r="235" spans="2:20">
      <c r="B235">
        <f ca="1">IncomeGenerator!Q233</f>
        <v>40875.07383704347</v>
      </c>
      <c r="C235">
        <v>221</v>
      </c>
      <c r="D235">
        <f t="shared" ca="1" si="35"/>
        <v>0.66017964071856283</v>
      </c>
      <c r="E235">
        <f t="shared" ca="1" si="36"/>
        <v>0.33982035928143717</v>
      </c>
      <c r="F235" s="16">
        <f t="shared" ca="1" si="37"/>
        <v>0.41295345101875602</v>
      </c>
      <c r="G235">
        <f t="shared" ca="1" si="38"/>
        <v>71034.071795105789</v>
      </c>
      <c r="H235">
        <f t="shared" ca="1" si="39"/>
        <v>1</v>
      </c>
      <c r="I235" s="16">
        <f t="shared" ca="1" si="40"/>
        <v>0.51791378768291385</v>
      </c>
      <c r="J235" s="16">
        <f t="shared" ca="1" si="41"/>
        <v>0.14226585303564898</v>
      </c>
      <c r="K235" s="16"/>
      <c r="L235" s="16"/>
      <c r="R235" s="23"/>
      <c r="T235" s="23"/>
    </row>
    <row r="236" spans="2:20">
      <c r="B236">
        <f ca="1">IncomeGenerator!Q234</f>
        <v>155995.33575065827</v>
      </c>
      <c r="C236">
        <v>222</v>
      </c>
      <c r="D236">
        <f t="shared" ca="1" si="35"/>
        <v>0.66317365269461082</v>
      </c>
      <c r="E236">
        <f t="shared" ca="1" si="36"/>
        <v>0.33682634730538918</v>
      </c>
      <c r="F236" s="16">
        <f t="shared" ca="1" si="37"/>
        <v>0.42114021873204227</v>
      </c>
      <c r="G236">
        <f t="shared" ca="1" si="38"/>
        <v>74471.336419849365</v>
      </c>
      <c r="H236">
        <f t="shared" ca="1" si="39"/>
        <v>1</v>
      </c>
      <c r="I236" s="16">
        <f t="shared" ca="1" si="40"/>
        <v>0.53815768400251329</v>
      </c>
      <c r="J236" s="16">
        <f t="shared" ca="1" si="41"/>
        <v>0.12501596869209752</v>
      </c>
      <c r="K236" s="16"/>
      <c r="L236" s="16"/>
      <c r="R236" s="23"/>
      <c r="T236" s="23"/>
    </row>
    <row r="237" spans="2:20">
      <c r="B237">
        <f ca="1">IncomeGenerator!Q235</f>
        <v>14167.417537201696</v>
      </c>
      <c r="C237">
        <v>223</v>
      </c>
      <c r="D237">
        <f t="shared" ca="1" si="35"/>
        <v>0.66616766467065869</v>
      </c>
      <c r="E237">
        <f t="shared" ca="1" si="36"/>
        <v>0.33383233532934131</v>
      </c>
      <c r="F237" s="16">
        <f t="shared" ca="1" si="37"/>
        <v>0.42935531075624817</v>
      </c>
      <c r="G237">
        <f t="shared" ca="1" si="38"/>
        <v>74908.920019813711</v>
      </c>
      <c r="H237">
        <f t="shared" ca="1" si="39"/>
        <v>1</v>
      </c>
      <c r="I237" s="16">
        <f t="shared" ca="1" si="40"/>
        <v>0.54072886864027359</v>
      </c>
      <c r="J237" s="16">
        <f t="shared" ca="1" si="41"/>
        <v>0.1254387960303851</v>
      </c>
      <c r="K237" s="16"/>
      <c r="L237" s="16"/>
      <c r="R237" s="23"/>
      <c r="T237" s="23"/>
    </row>
    <row r="238" spans="2:20">
      <c r="B238">
        <f ca="1">IncomeGenerator!Q236</f>
        <v>197367.52179038664</v>
      </c>
      <c r="C238">
        <v>224</v>
      </c>
      <c r="D238">
        <f t="shared" ca="1" si="35"/>
        <v>0.66916167664670656</v>
      </c>
      <c r="E238">
        <f t="shared" ca="1" si="36"/>
        <v>0.33083832335329344</v>
      </c>
      <c r="F238" s="16">
        <f t="shared" ca="1" si="37"/>
        <v>0.43759948208969218</v>
      </c>
      <c r="G238">
        <f t="shared" ca="1" si="38"/>
        <v>75050.852018307138</v>
      </c>
      <c r="H238">
        <f t="shared" ca="1" si="39"/>
        <v>1</v>
      </c>
      <c r="I238" s="16">
        <f t="shared" ca="1" si="40"/>
        <v>0.54156248220116709</v>
      </c>
      <c r="J238" s="16">
        <f t="shared" ca="1" si="41"/>
        <v>0.12759919444553947</v>
      </c>
      <c r="K238" s="16"/>
      <c r="L238" s="16"/>
      <c r="R238" s="23"/>
      <c r="T238" s="23"/>
    </row>
    <row r="239" spans="2:20">
      <c r="B239">
        <f ca="1">IncomeGenerator!Q237</f>
        <v>83214.403702073279</v>
      </c>
      <c r="C239">
        <v>225</v>
      </c>
      <c r="D239">
        <f t="shared" ca="1" si="35"/>
        <v>0.67215568862275454</v>
      </c>
      <c r="E239">
        <f t="shared" ca="1" si="36"/>
        <v>0.32784431137724546</v>
      </c>
      <c r="F239" s="16">
        <f t="shared" ca="1" si="37"/>
        <v>0.44587350369822759</v>
      </c>
      <c r="G239">
        <f t="shared" ca="1" si="38"/>
        <v>75249.952362575874</v>
      </c>
      <c r="H239">
        <f t="shared" ca="1" si="39"/>
        <v>1</v>
      </c>
      <c r="I239" s="16">
        <f t="shared" ca="1" si="40"/>
        <v>0.54273155554128061</v>
      </c>
      <c r="J239" s="16">
        <f t="shared" ca="1" si="41"/>
        <v>0.12942413308147394</v>
      </c>
      <c r="K239" s="16"/>
      <c r="L239" s="16"/>
      <c r="R239" s="23"/>
      <c r="T239" s="23"/>
    </row>
    <row r="240" spans="2:20">
      <c r="B240">
        <f ca="1">IncomeGenerator!Q238</f>
        <v>12399.397084495604</v>
      </c>
      <c r="C240">
        <v>226</v>
      </c>
      <c r="D240">
        <f t="shared" ca="1" si="35"/>
        <v>0.67514970059880242</v>
      </c>
      <c r="E240">
        <f t="shared" ca="1" si="36"/>
        <v>0.32485029940119758</v>
      </c>
      <c r="F240" s="16">
        <f t="shared" ca="1" si="37"/>
        <v>0.45417816314354847</v>
      </c>
      <c r="G240">
        <f t="shared" ca="1" si="38"/>
        <v>75519.325845111161</v>
      </c>
      <c r="H240">
        <f t="shared" ca="1" si="39"/>
        <v>1</v>
      </c>
      <c r="I240" s="16">
        <f t="shared" ca="1" si="40"/>
        <v>0.54431266697946357</v>
      </c>
      <c r="J240" s="16">
        <f t="shared" ca="1" si="41"/>
        <v>0.13083703361933885</v>
      </c>
      <c r="K240" s="16"/>
      <c r="L240" s="16"/>
      <c r="R240" s="23"/>
      <c r="T240" s="23"/>
    </row>
    <row r="241" spans="2:20">
      <c r="B241">
        <f ca="1">IncomeGenerator!Q239</f>
        <v>102284.89871944222</v>
      </c>
      <c r="C241">
        <v>227</v>
      </c>
      <c r="D241">
        <f t="shared" ca="1" si="35"/>
        <v>0.67814371257485029</v>
      </c>
      <c r="E241">
        <f t="shared" ca="1" si="36"/>
        <v>0.32185628742514971</v>
      </c>
      <c r="F241" s="16">
        <f t="shared" ca="1" si="37"/>
        <v>0.46251426523843686</v>
      </c>
      <c r="G241">
        <f t="shared" ca="1" si="38"/>
        <v>76377.769807739576</v>
      </c>
      <c r="H241">
        <f t="shared" ca="1" si="39"/>
        <v>1</v>
      </c>
      <c r="I241" s="16">
        <f t="shared" ca="1" si="40"/>
        <v>0.54934657914306206</v>
      </c>
      <c r="J241" s="16">
        <f t="shared" ca="1" si="41"/>
        <v>0.12879713343178822</v>
      </c>
      <c r="K241" s="16"/>
      <c r="L241" s="16"/>
      <c r="R241" s="23"/>
      <c r="T241" s="23"/>
    </row>
    <row r="242" spans="2:20">
      <c r="B242">
        <f ca="1">IncomeGenerator!Q240</f>
        <v>83243.251896698814</v>
      </c>
      <c r="C242">
        <v>228</v>
      </c>
      <c r="D242">
        <f t="shared" ca="1" si="35"/>
        <v>0.68113772455089816</v>
      </c>
      <c r="E242">
        <f t="shared" ca="1" si="36"/>
        <v>0.31886227544910184</v>
      </c>
      <c r="F242" s="16">
        <f t="shared" ca="1" si="37"/>
        <v>0.47088263273046266</v>
      </c>
      <c r="G242">
        <f t="shared" ca="1" si="38"/>
        <v>76732.361379133421</v>
      </c>
      <c r="H242">
        <f t="shared" ca="1" si="39"/>
        <v>1</v>
      </c>
      <c r="I242" s="16">
        <f t="shared" ca="1" si="40"/>
        <v>0.55142363544586315</v>
      </c>
      <c r="J242" s="16">
        <f t="shared" ca="1" si="41"/>
        <v>0.12971408910503501</v>
      </c>
      <c r="K242" s="16"/>
      <c r="L242" s="16"/>
      <c r="R242" s="23"/>
      <c r="T242" s="23"/>
    </row>
    <row r="243" spans="2:20">
      <c r="B243">
        <f ca="1">IncomeGenerator!Q241</f>
        <v>44339.047017018253</v>
      </c>
      <c r="C243">
        <v>229</v>
      </c>
      <c r="D243">
        <f t="shared" ca="1" si="35"/>
        <v>0.68413173652694614</v>
      </c>
      <c r="E243">
        <f t="shared" ca="1" si="36"/>
        <v>0.31586826347305386</v>
      </c>
      <c r="F243" s="16">
        <f t="shared" ca="1" si="37"/>
        <v>0.47928410701574714</v>
      </c>
      <c r="G243">
        <f t="shared" ca="1" si="38"/>
        <v>77779.396962395636</v>
      </c>
      <c r="H243">
        <f t="shared" ca="1" si="39"/>
        <v>1</v>
      </c>
      <c r="I243" s="16">
        <f t="shared" ca="1" si="40"/>
        <v>0.55754831956580864</v>
      </c>
      <c r="J243" s="16">
        <f t="shared" ca="1" si="41"/>
        <v>0.12658341696113751</v>
      </c>
      <c r="K243" s="16"/>
      <c r="L243" s="16"/>
      <c r="R243" s="23"/>
      <c r="T243" s="23"/>
    </row>
    <row r="244" spans="2:20">
      <c r="B244">
        <f ca="1">IncomeGenerator!Q242</f>
        <v>20055.834826091086</v>
      </c>
      <c r="C244">
        <v>230</v>
      </c>
      <c r="D244">
        <f t="shared" ca="1" si="35"/>
        <v>0.68712574850299402</v>
      </c>
      <c r="E244">
        <f t="shared" ca="1" si="36"/>
        <v>0.31287425149700598</v>
      </c>
      <c r="F244" s="16">
        <f t="shared" ca="1" si="37"/>
        <v>0.48771954888450458</v>
      </c>
      <c r="G244">
        <f t="shared" ca="1" si="38"/>
        <v>77836.195918312689</v>
      </c>
      <c r="H244">
        <f t="shared" ca="1" si="39"/>
        <v>1</v>
      </c>
      <c r="I244" s="16">
        <f t="shared" ca="1" si="40"/>
        <v>0.55788018827110841</v>
      </c>
      <c r="J244" s="16">
        <f t="shared" ca="1" si="41"/>
        <v>0.1292455602318856</v>
      </c>
      <c r="K244" s="16"/>
      <c r="L244" s="16"/>
      <c r="R244" s="23"/>
      <c r="T244" s="23"/>
    </row>
    <row r="245" spans="2:20">
      <c r="B245">
        <f ca="1">IncomeGenerator!Q243</f>
        <v>102448.575297502</v>
      </c>
      <c r="C245">
        <v>231</v>
      </c>
      <c r="D245">
        <f t="shared" ca="1" si="35"/>
        <v>0.69011976047904189</v>
      </c>
      <c r="E245">
        <f t="shared" ca="1" si="36"/>
        <v>0.30988023952095811</v>
      </c>
      <c r="F245" s="16">
        <f t="shared" ca="1" si="37"/>
        <v>0.49618983930018895</v>
      </c>
      <c r="G245">
        <f t="shared" ca="1" si="38"/>
        <v>77870.403239033476</v>
      </c>
      <c r="H245">
        <f t="shared" ca="1" si="39"/>
        <v>1</v>
      </c>
      <c r="I245" s="16">
        <f t="shared" ca="1" si="40"/>
        <v>0.55808003748951518</v>
      </c>
      <c r="J245" s="16">
        <f t="shared" ca="1" si="41"/>
        <v>0.13203972298952671</v>
      </c>
      <c r="K245" s="16"/>
      <c r="L245" s="16"/>
      <c r="R245" s="23"/>
      <c r="T245" s="23"/>
    </row>
    <row r="246" spans="2:20">
      <c r="B246">
        <f ca="1">IncomeGenerator!Q244</f>
        <v>117848.32318926175</v>
      </c>
      <c r="C246">
        <v>232</v>
      </c>
      <c r="D246">
        <f t="shared" ca="1" si="35"/>
        <v>0.69311377245508987</v>
      </c>
      <c r="E246">
        <f t="shared" ca="1" si="36"/>
        <v>0.30688622754491013</v>
      </c>
      <c r="F246" s="16">
        <f t="shared" ca="1" si="37"/>
        <v>0.50469588021419121</v>
      </c>
      <c r="G246">
        <f t="shared" ca="1" si="38"/>
        <v>78599.846371060645</v>
      </c>
      <c r="H246">
        <f t="shared" ca="1" si="39"/>
        <v>1</v>
      </c>
      <c r="I246" s="16">
        <f t="shared" ca="1" si="40"/>
        <v>0.56233805919881319</v>
      </c>
      <c r="J246" s="16">
        <f t="shared" ca="1" si="41"/>
        <v>0.13077571325627668</v>
      </c>
      <c r="K246" s="16"/>
      <c r="L246" s="16"/>
      <c r="R246" s="23"/>
      <c r="T246" s="23"/>
    </row>
    <row r="247" spans="2:20">
      <c r="B247">
        <f ca="1">IncomeGenerator!Q245</f>
        <v>112408.51250557869</v>
      </c>
      <c r="C247">
        <v>233</v>
      </c>
      <c r="D247">
        <f t="shared" ca="1" si="35"/>
        <v>0.69610778443113774</v>
      </c>
      <c r="E247">
        <f t="shared" ca="1" si="36"/>
        <v>0.30389221556886226</v>
      </c>
      <c r="F247" s="16">
        <f t="shared" ca="1" si="37"/>
        <v>0.51323859541816597</v>
      </c>
      <c r="G247">
        <f t="shared" ca="1" si="38"/>
        <v>79757.849740706515</v>
      </c>
      <c r="H247">
        <f t="shared" ca="1" si="39"/>
        <v>1</v>
      </c>
      <c r="I247" s="16">
        <f t="shared" ca="1" si="40"/>
        <v>0.56908274510952506</v>
      </c>
      <c r="J247" s="16">
        <f t="shared" ca="1" si="41"/>
        <v>0.12702503932161269</v>
      </c>
      <c r="K247" s="16"/>
      <c r="L247" s="16"/>
      <c r="R247" s="23"/>
      <c r="T247" s="23"/>
    </row>
    <row r="248" spans="2:20">
      <c r="B248">
        <f ca="1">IncomeGenerator!Q246</f>
        <v>32461.305303283989</v>
      </c>
      <c r="C248">
        <v>234</v>
      </c>
      <c r="D248">
        <f t="shared" ca="1" si="35"/>
        <v>0.69910179640718562</v>
      </c>
      <c r="E248">
        <f t="shared" ca="1" si="36"/>
        <v>0.30089820359281438</v>
      </c>
      <c r="F248" s="16">
        <f t="shared" ca="1" si="37"/>
        <v>0.52181893143620639</v>
      </c>
      <c r="G248">
        <f t="shared" ca="1" si="38"/>
        <v>80210.071022157834</v>
      </c>
      <c r="H248">
        <f t="shared" ca="1" si="39"/>
        <v>1</v>
      </c>
      <c r="I248" s="16">
        <f t="shared" ca="1" si="40"/>
        <v>0.57171131847234125</v>
      </c>
      <c r="J248" s="16">
        <f t="shared" ca="1" si="41"/>
        <v>0.12739047793484437</v>
      </c>
      <c r="K248" s="16"/>
      <c r="L248" s="16"/>
      <c r="R248" s="23"/>
      <c r="T248" s="23"/>
    </row>
    <row r="249" spans="2:20">
      <c r="B249">
        <f ca="1">IncomeGenerator!Q247</f>
        <v>43079.421709638504</v>
      </c>
      <c r="C249">
        <v>235</v>
      </c>
      <c r="D249">
        <f t="shared" ca="1" si="35"/>
        <v>0.70209580838323349</v>
      </c>
      <c r="E249">
        <f t="shared" ca="1" si="36"/>
        <v>0.29790419161676651</v>
      </c>
      <c r="F249" s="16">
        <f t="shared" ca="1" si="37"/>
        <v>0.5304378584592353</v>
      </c>
      <c r="G249">
        <f t="shared" ca="1" si="38"/>
        <v>83214.403702073279</v>
      </c>
      <c r="H249">
        <f t="shared" ca="1" si="39"/>
        <v>1</v>
      </c>
      <c r="I249" s="16">
        <f t="shared" ca="1" si="40"/>
        <v>0.5890881610054407</v>
      </c>
      <c r="J249" s="16">
        <f t="shared" ca="1" si="41"/>
        <v>0.11300764737779279</v>
      </c>
      <c r="K249" s="16"/>
      <c r="L249" s="16"/>
      <c r="R249" s="23"/>
      <c r="T249" s="23"/>
    </row>
    <row r="250" spans="2:20">
      <c r="B250">
        <f ca="1">IncomeGenerator!Q248</f>
        <v>189721.32061658497</v>
      </c>
      <c r="C250">
        <v>236</v>
      </c>
      <c r="D250">
        <f t="shared" ca="1" si="35"/>
        <v>0.70508982035928147</v>
      </c>
      <c r="E250">
        <f t="shared" ca="1" si="36"/>
        <v>0.29491017964071853</v>
      </c>
      <c r="F250" s="16">
        <f t="shared" ca="1" si="37"/>
        <v>0.53909637132414479</v>
      </c>
      <c r="G250">
        <f t="shared" ca="1" si="38"/>
        <v>83243.251896698814</v>
      </c>
      <c r="H250">
        <f t="shared" ca="1" si="39"/>
        <v>1</v>
      </c>
      <c r="I250" s="16">
        <f t="shared" ca="1" si="40"/>
        <v>0.5892542296801857</v>
      </c>
      <c r="J250" s="16">
        <f t="shared" ca="1" si="41"/>
        <v>0.11583559067909577</v>
      </c>
      <c r="K250" s="16"/>
      <c r="L250" s="16"/>
      <c r="R250" s="23"/>
      <c r="T250" s="23"/>
    </row>
    <row r="251" spans="2:20">
      <c r="B251">
        <f ca="1">IncomeGenerator!Q249</f>
        <v>38721.036144897851</v>
      </c>
      <c r="C251">
        <v>237</v>
      </c>
      <c r="D251">
        <f t="shared" ca="1" si="35"/>
        <v>0.70808383233532934</v>
      </c>
      <c r="E251">
        <f t="shared" ca="1" si="36"/>
        <v>0.29191616766467066</v>
      </c>
      <c r="F251" s="16">
        <f t="shared" ca="1" si="37"/>
        <v>0.54779549054039633</v>
      </c>
      <c r="G251">
        <f t="shared" ca="1" si="38"/>
        <v>84567.746666497391</v>
      </c>
      <c r="H251">
        <f t="shared" ca="1" si="39"/>
        <v>1</v>
      </c>
      <c r="I251" s="16">
        <f t="shared" ca="1" si="40"/>
        <v>0.59686117877215228</v>
      </c>
      <c r="J251" s="16">
        <f t="shared" ca="1" si="41"/>
        <v>0.11122265356317707</v>
      </c>
      <c r="K251" s="16"/>
      <c r="L251" s="16"/>
      <c r="R251" s="23"/>
      <c r="T251" s="23"/>
    </row>
    <row r="252" spans="2:20">
      <c r="B252">
        <f ca="1">IncomeGenerator!Q250</f>
        <v>130702.6841019399</v>
      </c>
      <c r="C252">
        <v>238</v>
      </c>
      <c r="D252">
        <f t="shared" ca="1" si="35"/>
        <v>0.71107784431137722</v>
      </c>
      <c r="E252">
        <f t="shared" ca="1" si="36"/>
        <v>0.28892215568862278</v>
      </c>
      <c r="F252" s="16">
        <f t="shared" ca="1" si="37"/>
        <v>0.55653626336698192</v>
      </c>
      <c r="G252">
        <f t="shared" ca="1" si="38"/>
        <v>84634.806830255737</v>
      </c>
      <c r="H252">
        <f t="shared" ca="1" si="39"/>
        <v>1</v>
      </c>
      <c r="I252" s="16">
        <f t="shared" ca="1" si="40"/>
        <v>0.59724537707868341</v>
      </c>
      <c r="J252" s="16">
        <f t="shared" ca="1" si="41"/>
        <v>0.1138324672326938</v>
      </c>
      <c r="K252" s="16"/>
      <c r="L252" s="16"/>
      <c r="R252" s="23"/>
      <c r="T252" s="23"/>
    </row>
    <row r="253" spans="2:20">
      <c r="B253">
        <f ca="1">IncomeGenerator!Q251</f>
        <v>35294.040198803683</v>
      </c>
      <c r="C253">
        <v>239</v>
      </c>
      <c r="D253">
        <f t="shared" ca="1" si="35"/>
        <v>0.7140718562874252</v>
      </c>
      <c r="E253">
        <f t="shared" ca="1" si="36"/>
        <v>0.2859281437125748</v>
      </c>
      <c r="F253" s="16">
        <f t="shared" ca="1" si="37"/>
        <v>0.56531976494285285</v>
      </c>
      <c r="G253">
        <f t="shared" ca="1" si="38"/>
        <v>85430.192806142542</v>
      </c>
      <c r="H253">
        <f t="shared" ca="1" si="39"/>
        <v>1</v>
      </c>
      <c r="I253" s="16">
        <f t="shared" ca="1" si="40"/>
        <v>0.60179501101826216</v>
      </c>
      <c r="J253" s="16">
        <f t="shared" ca="1" si="41"/>
        <v>0.11227684526916304</v>
      </c>
      <c r="K253" s="16"/>
      <c r="L253" s="16"/>
      <c r="R253" s="23"/>
      <c r="T253" s="23"/>
    </row>
    <row r="254" spans="2:20">
      <c r="B254">
        <f ca="1">IncomeGenerator!Q252</f>
        <v>13839.064272634962</v>
      </c>
      <c r="C254">
        <v>240</v>
      </c>
      <c r="D254">
        <f t="shared" ca="1" si="35"/>
        <v>0.71706586826347307</v>
      </c>
      <c r="E254">
        <f t="shared" ca="1" si="36"/>
        <v>0.28293413173652693</v>
      </c>
      <c r="F254" s="16">
        <f t="shared" ca="1" si="37"/>
        <v>0.57414709947414488</v>
      </c>
      <c r="G254">
        <f t="shared" ca="1" si="38"/>
        <v>85983.45411448137</v>
      </c>
      <c r="H254">
        <f t="shared" ca="1" si="39"/>
        <v>1</v>
      </c>
      <c r="I254" s="16">
        <f t="shared" ca="1" si="40"/>
        <v>0.60495158249033798</v>
      </c>
      <c r="J254" s="16">
        <f t="shared" ca="1" si="41"/>
        <v>0.11211428577313509</v>
      </c>
      <c r="K254" s="16"/>
      <c r="L254" s="16"/>
      <c r="R254" s="23"/>
      <c r="T254" s="23"/>
    </row>
    <row r="255" spans="2:20">
      <c r="B255">
        <f ca="1">IncomeGenerator!Q253</f>
        <v>55135.983718013347</v>
      </c>
      <c r="C255">
        <v>241</v>
      </c>
      <c r="D255">
        <f t="shared" ca="1" si="35"/>
        <v>0.72005988023952094</v>
      </c>
      <c r="E255">
        <f t="shared" ca="1" si="36"/>
        <v>0.27994011976047906</v>
      </c>
      <c r="F255" s="16">
        <f t="shared" ca="1" si="37"/>
        <v>0.58301940148178311</v>
      </c>
      <c r="G255">
        <f t="shared" ca="1" si="38"/>
        <v>87817.181280694538</v>
      </c>
      <c r="H255">
        <f t="shared" ca="1" si="39"/>
        <v>1</v>
      </c>
      <c r="I255" s="16">
        <f t="shared" ca="1" si="40"/>
        <v>0.61536349294147774</v>
      </c>
      <c r="J255" s="16">
        <f t="shared" ca="1" si="41"/>
        <v>0.1046963872980432</v>
      </c>
      <c r="K255" s="16"/>
      <c r="L255" s="16"/>
      <c r="R255" s="23"/>
      <c r="T255" s="23"/>
    </row>
    <row r="256" spans="2:20">
      <c r="B256">
        <f ca="1">IncomeGenerator!Q254</f>
        <v>16997.654962968085</v>
      </c>
      <c r="C256">
        <v>242</v>
      </c>
      <c r="D256">
        <f t="shared" ca="1" si="35"/>
        <v>0.72305389221556882</v>
      </c>
      <c r="E256">
        <f t="shared" ca="1" si="36"/>
        <v>0.27694610778443118</v>
      </c>
      <c r="F256" s="16">
        <f t="shared" ca="1" si="37"/>
        <v>0.59193783711329606</v>
      </c>
      <c r="G256">
        <f t="shared" ca="1" si="38"/>
        <v>87990.120756070479</v>
      </c>
      <c r="H256">
        <f t="shared" ca="1" si="39"/>
        <v>1</v>
      </c>
      <c r="I256" s="16">
        <f t="shared" ca="1" si="40"/>
        <v>0.61634129256623882</v>
      </c>
      <c r="J256" s="16">
        <f t="shared" ca="1" si="41"/>
        <v>0.10671259964933</v>
      </c>
      <c r="K256" s="16"/>
      <c r="L256" s="16"/>
      <c r="R256" s="23"/>
      <c r="T256" s="23"/>
    </row>
    <row r="257" spans="2:20">
      <c r="B257">
        <f ca="1">IncomeGenerator!Q255</f>
        <v>130246.34682660553</v>
      </c>
      <c r="C257">
        <v>243</v>
      </c>
      <c r="D257">
        <f t="shared" ca="1" si="35"/>
        <v>0.7260479041916168</v>
      </c>
      <c r="E257">
        <f t="shared" ca="1" si="36"/>
        <v>0.2739520958083832</v>
      </c>
      <c r="F257" s="16">
        <f t="shared" ca="1" si="37"/>
        <v>0.60090360552296385</v>
      </c>
      <c r="G257">
        <f t="shared" ca="1" si="38"/>
        <v>88494.735737871262</v>
      </c>
      <c r="H257">
        <f t="shared" ca="1" si="39"/>
        <v>1</v>
      </c>
      <c r="I257" s="16">
        <f t="shared" ca="1" si="40"/>
        <v>0.61919013248726607</v>
      </c>
      <c r="J257" s="16">
        <f t="shared" ca="1" si="41"/>
        <v>0.10685777170435073</v>
      </c>
      <c r="K257" s="16"/>
      <c r="L257" s="16"/>
      <c r="R257" s="23"/>
      <c r="T257" s="23"/>
    </row>
    <row r="258" spans="2:20">
      <c r="B258">
        <f ca="1">IncomeGenerator!Q256</f>
        <v>34629.413703655475</v>
      </c>
      <c r="C258">
        <v>244</v>
      </c>
      <c r="D258">
        <f t="shared" ca="1" si="35"/>
        <v>0.72904191616766467</v>
      </c>
      <c r="E258">
        <f t="shared" ca="1" si="36"/>
        <v>0.27095808383233533</v>
      </c>
      <c r="F258" s="16">
        <f t="shared" ca="1" si="37"/>
        <v>0.60991794032473934</v>
      </c>
      <c r="G258">
        <f t="shared" ca="1" si="38"/>
        <v>89008.861997865402</v>
      </c>
      <c r="H258">
        <f t="shared" ca="1" si="39"/>
        <v>1</v>
      </c>
      <c r="I258" s="16">
        <f t="shared" ca="1" si="40"/>
        <v>0.622086037360158</v>
      </c>
      <c r="J258" s="16">
        <f t="shared" ca="1" si="41"/>
        <v>0.10695587880750668</v>
      </c>
      <c r="K258" s="16"/>
      <c r="L258" s="16"/>
      <c r="R258" s="23"/>
      <c r="T258" s="23"/>
    </row>
    <row r="259" spans="2:20">
      <c r="B259">
        <f ca="1">IncomeGenerator!Q257</f>
        <v>50709.924394190792</v>
      </c>
      <c r="C259">
        <v>245</v>
      </c>
      <c r="D259">
        <f t="shared" ca="1" si="35"/>
        <v>0.73203592814371254</v>
      </c>
      <c r="E259">
        <f t="shared" ca="1" si="36"/>
        <v>0.26796407185628746</v>
      </c>
      <c r="F259" s="16">
        <f t="shared" ca="1" si="37"/>
        <v>0.61898211112271218</v>
      </c>
      <c r="G259">
        <f t="shared" ca="1" si="38"/>
        <v>90131.268938122259</v>
      </c>
      <c r="H259">
        <f t="shared" ca="1" si="39"/>
        <v>1</v>
      </c>
      <c r="I259" s="16">
        <f t="shared" ca="1" si="40"/>
        <v>0.6283841997664672</v>
      </c>
      <c r="J259" s="16">
        <f t="shared" ca="1" si="41"/>
        <v>0.10365172837724534</v>
      </c>
      <c r="K259" s="16"/>
      <c r="L259" s="16"/>
      <c r="R259" s="23"/>
      <c r="T259" s="23"/>
    </row>
    <row r="260" spans="2:20">
      <c r="B260">
        <f ca="1">IncomeGenerator!Q258</f>
        <v>12463.184667372014</v>
      </c>
      <c r="C260">
        <v>246</v>
      </c>
      <c r="D260">
        <f t="shared" ca="1" si="35"/>
        <v>0.73502994011976053</v>
      </c>
      <c r="E260">
        <f t="shared" ca="1" si="36"/>
        <v>0.26497005988023947</v>
      </c>
      <c r="F260" s="16">
        <f t="shared" ca="1" si="37"/>
        <v>0.62809742512425437</v>
      </c>
      <c r="G260">
        <f t="shared" ca="1" si="38"/>
        <v>90272.394455561589</v>
      </c>
      <c r="H260">
        <f t="shared" ca="1" si="39"/>
        <v>1</v>
      </c>
      <c r="I260" s="16">
        <f t="shared" ca="1" si="40"/>
        <v>0.62917371030001989</v>
      </c>
      <c r="J260" s="16">
        <f t="shared" ca="1" si="41"/>
        <v>0.10585622981974063</v>
      </c>
      <c r="K260" s="16"/>
      <c r="L260" s="16"/>
      <c r="R260" s="23"/>
      <c r="T260" s="23"/>
    </row>
    <row r="261" spans="2:20">
      <c r="B261">
        <f ca="1">IncomeGenerator!Q259</f>
        <v>104751.01204594683</v>
      </c>
      <c r="C261">
        <v>247</v>
      </c>
      <c r="D261">
        <f t="shared" ca="1" si="35"/>
        <v>0.7380239520958084</v>
      </c>
      <c r="E261">
        <f t="shared" ca="1" si="36"/>
        <v>0.2619760479041916</v>
      </c>
      <c r="F261" s="16">
        <f t="shared" ca="1" si="37"/>
        <v>0.63726522884138936</v>
      </c>
      <c r="G261">
        <f t="shared" ca="1" si="38"/>
        <v>91985.369305260203</v>
      </c>
      <c r="H261">
        <f t="shared" ca="1" si="39"/>
        <v>1</v>
      </c>
      <c r="I261" s="16">
        <f t="shared" ca="1" si="40"/>
        <v>0.6387125159840854</v>
      </c>
      <c r="J261" s="16">
        <f t="shared" ca="1" si="41"/>
        <v>9.9311436111722995E-2</v>
      </c>
      <c r="K261" s="16"/>
      <c r="L261" s="16"/>
      <c r="R261" s="23"/>
      <c r="T261" s="23"/>
    </row>
    <row r="262" spans="2:20">
      <c r="B262">
        <f ca="1">IncomeGenerator!Q260</f>
        <v>93371.704981632938</v>
      </c>
      <c r="C262">
        <v>248</v>
      </c>
      <c r="D262">
        <f t="shared" ca="1" si="35"/>
        <v>0.74101796407185627</v>
      </c>
      <c r="E262">
        <f t="shared" ca="1" si="36"/>
        <v>0.25898203592814373</v>
      </c>
      <c r="F262" s="16">
        <f t="shared" ca="1" si="37"/>
        <v>0.64648690988636703</v>
      </c>
      <c r="G262">
        <f t="shared" ca="1" si="38"/>
        <v>92018.7244962642</v>
      </c>
      <c r="H262">
        <f t="shared" ca="1" si="39"/>
        <v>1</v>
      </c>
      <c r="I262" s="16">
        <f t="shared" ca="1" si="40"/>
        <v>0.63889742537628025</v>
      </c>
      <c r="J262" s="16">
        <f t="shared" ca="1" si="41"/>
        <v>0.10212053869557602</v>
      </c>
      <c r="K262" s="16"/>
      <c r="L262" s="16"/>
      <c r="R262" s="23"/>
      <c r="T262" s="23"/>
    </row>
    <row r="263" spans="2:20">
      <c r="B263">
        <f ca="1">IncomeGenerator!Q261</f>
        <v>51231.101781321442</v>
      </c>
      <c r="C263">
        <v>249</v>
      </c>
      <c r="D263">
        <f t="shared" ca="1" si="35"/>
        <v>0.74401197604790414</v>
      </c>
      <c r="E263">
        <f t="shared" ca="1" si="36"/>
        <v>0.25598802395209586</v>
      </c>
      <c r="F263" s="16">
        <f t="shared" ca="1" si="37"/>
        <v>0.65576389886789466</v>
      </c>
      <c r="G263">
        <f t="shared" ca="1" si="38"/>
        <v>92260.39647507215</v>
      </c>
      <c r="H263">
        <f t="shared" ca="1" si="39"/>
        <v>1</v>
      </c>
      <c r="I263" s="16">
        <f t="shared" ca="1" si="40"/>
        <v>0.64023619763825745</v>
      </c>
      <c r="J263" s="16">
        <f t="shared" ca="1" si="41"/>
        <v>0.10377577840964669</v>
      </c>
      <c r="K263" s="16"/>
      <c r="L263" s="16"/>
      <c r="R263" s="23"/>
      <c r="T263" s="23"/>
    </row>
    <row r="264" spans="2:20">
      <c r="B264">
        <f ca="1">IncomeGenerator!Q262</f>
        <v>63032.975058268756</v>
      </c>
      <c r="C264">
        <v>250</v>
      </c>
      <c r="D264">
        <f t="shared" ca="1" si="35"/>
        <v>0.74700598802395213</v>
      </c>
      <c r="E264">
        <f t="shared" ca="1" si="36"/>
        <v>0.25299401197604787</v>
      </c>
      <c r="F264" s="16">
        <f t="shared" ca="1" si="37"/>
        <v>0.66509767139500031</v>
      </c>
      <c r="G264">
        <f t="shared" ca="1" si="38"/>
        <v>92407.903943349374</v>
      </c>
      <c r="H264">
        <f t="shared" ca="1" si="39"/>
        <v>1</v>
      </c>
      <c r="I264" s="16">
        <f t="shared" ca="1" si="40"/>
        <v>0.64105249016440313</v>
      </c>
      <c r="J264" s="16">
        <f t="shared" ca="1" si="41"/>
        <v>0.105953497859549</v>
      </c>
      <c r="K264" s="16"/>
      <c r="L264" s="16"/>
      <c r="R264" s="23"/>
      <c r="T264" s="23"/>
    </row>
    <row r="265" spans="2:20">
      <c r="B265">
        <f ca="1">IncomeGenerator!Q263</f>
        <v>8921.0419533928471</v>
      </c>
      <c r="C265">
        <v>251</v>
      </c>
      <c r="D265">
        <f t="shared" ca="1" si="35"/>
        <v>0.75</v>
      </c>
      <c r="E265">
        <f t="shared" ca="1" si="36"/>
        <v>0.25</v>
      </c>
      <c r="F265" s="16">
        <f t="shared" ca="1" si="37"/>
        <v>0.67448975019608193</v>
      </c>
      <c r="G265">
        <f t="shared" ca="1" si="38"/>
        <v>93036.694247918975</v>
      </c>
      <c r="H265">
        <f t="shared" ca="1" si="39"/>
        <v>1</v>
      </c>
      <c r="I265" s="16">
        <f t="shared" ca="1" si="40"/>
        <v>0.64452489646015865</v>
      </c>
      <c r="J265" s="16">
        <f t="shared" ca="1" si="41"/>
        <v>0.10547510353984135</v>
      </c>
      <c r="K265" s="16"/>
      <c r="L265" s="16"/>
      <c r="R265" s="23"/>
      <c r="T265" s="23"/>
    </row>
    <row r="266" spans="2:20">
      <c r="B266">
        <f ca="1">IncomeGenerator!Q264</f>
        <v>102582.71974752343</v>
      </c>
      <c r="C266">
        <v>252</v>
      </c>
      <c r="D266">
        <f t="shared" ca="1" si="35"/>
        <v>0.75299401197604787</v>
      </c>
      <c r="E266">
        <f t="shared" ca="1" si="36"/>
        <v>0.24700598802395213</v>
      </c>
      <c r="F266" s="16">
        <f t="shared" ca="1" si="37"/>
        <v>0.68394170736130844</v>
      </c>
      <c r="G266">
        <f t="shared" ca="1" si="38"/>
        <v>93134.61133477831</v>
      </c>
      <c r="H266">
        <f t="shared" ca="1" si="39"/>
        <v>1</v>
      </c>
      <c r="I266" s="16">
        <f t="shared" ca="1" si="40"/>
        <v>0.64506456058973605</v>
      </c>
      <c r="J266" s="16">
        <f t="shared" ca="1" si="41"/>
        <v>0.10792945138631183</v>
      </c>
      <c r="K266" s="16"/>
      <c r="L266" s="16"/>
      <c r="R266" s="23"/>
      <c r="T266" s="23"/>
    </row>
    <row r="267" spans="2:20">
      <c r="B267">
        <f ca="1">IncomeGenerator!Q265</f>
        <v>42127.293526241498</v>
      </c>
      <c r="C267">
        <v>253</v>
      </c>
      <c r="D267">
        <f t="shared" ca="1" si="35"/>
        <v>0.75598802395209586</v>
      </c>
      <c r="E267">
        <f t="shared" ca="1" si="36"/>
        <v>0.24401197604790414</v>
      </c>
      <c r="F267" s="16">
        <f t="shared" ca="1" si="37"/>
        <v>0.69345516671723029</v>
      </c>
      <c r="G267">
        <f t="shared" ca="1" si="38"/>
        <v>93371.704981632938</v>
      </c>
      <c r="H267">
        <f t="shared" ca="1" si="39"/>
        <v>1</v>
      </c>
      <c r="I267" s="16">
        <f t="shared" ca="1" si="40"/>
        <v>0.64637008109421057</v>
      </c>
      <c r="J267" s="16">
        <f t="shared" ca="1" si="41"/>
        <v>0.10961794285788529</v>
      </c>
      <c r="K267" s="16"/>
      <c r="L267" s="16"/>
      <c r="R267" s="23"/>
      <c r="T267" s="23"/>
    </row>
    <row r="268" spans="2:20">
      <c r="B268">
        <f ca="1">IncomeGenerator!Q266</f>
        <v>20035.002712651956</v>
      </c>
      <c r="C268">
        <v>254</v>
      </c>
      <c r="D268">
        <f t="shared" ca="1" si="35"/>
        <v>0.75898203592814373</v>
      </c>
      <c r="E268">
        <f t="shared" ca="1" si="36"/>
        <v>0.24101796407185627</v>
      </c>
      <c r="F268" s="16">
        <f t="shared" ca="1" si="37"/>
        <v>0.70303180634320528</v>
      </c>
      <c r="G268">
        <f t="shared" ca="1" si="38"/>
        <v>93890.564656742121</v>
      </c>
      <c r="H268">
        <f t="shared" ca="1" si="39"/>
        <v>1</v>
      </c>
      <c r="I268" s="16">
        <f t="shared" ca="1" si="40"/>
        <v>0.64922108636994436</v>
      </c>
      <c r="J268" s="16">
        <f t="shared" ca="1" si="41"/>
        <v>0.10976094955819937</v>
      </c>
      <c r="K268" s="16"/>
      <c r="L268" s="16"/>
      <c r="R268" s="23"/>
      <c r="T268" s="23"/>
    </row>
    <row r="269" spans="2:20">
      <c r="B269">
        <f ca="1">IncomeGenerator!Q267</f>
        <v>36065.735493975488</v>
      </c>
      <c r="C269">
        <v>255</v>
      </c>
      <c r="D269">
        <f t="shared" ca="1" si="35"/>
        <v>0.7619760479041916</v>
      </c>
      <c r="E269">
        <f t="shared" ca="1" si="36"/>
        <v>0.2380239520958084</v>
      </c>
      <c r="F269" s="16">
        <f t="shared" ca="1" si="37"/>
        <v>0.71267336124007763</v>
      </c>
      <c r="G269">
        <f t="shared" ca="1" si="38"/>
        <v>93999.933873953138</v>
      </c>
      <c r="H269">
        <f t="shared" ca="1" si="39"/>
        <v>1</v>
      </c>
      <c r="I269" s="16">
        <f t="shared" ca="1" si="40"/>
        <v>0.64982097878292289</v>
      </c>
      <c r="J269" s="16">
        <f t="shared" ca="1" si="41"/>
        <v>0.11215506912126871</v>
      </c>
      <c r="K269" s="16"/>
      <c r="L269" s="16"/>
      <c r="R269" s="23"/>
      <c r="T269" s="23"/>
    </row>
    <row r="270" spans="2:20">
      <c r="B270">
        <f ca="1">IncomeGenerator!Q268</f>
        <v>7077.9750144706422</v>
      </c>
      <c r="C270">
        <v>256</v>
      </c>
      <c r="D270">
        <f t="shared" ca="1" si="35"/>
        <v>0.76497005988023947</v>
      </c>
      <c r="E270">
        <f t="shared" ca="1" si="36"/>
        <v>0.23502994011976053</v>
      </c>
      <c r="F270" s="16">
        <f t="shared" ca="1" si="37"/>
        <v>0.72238162616243962</v>
      </c>
      <c r="G270">
        <f t="shared" ca="1" si="38"/>
        <v>94808.182895324484</v>
      </c>
      <c r="H270">
        <f t="shared" ca="1" si="39"/>
        <v>1</v>
      </c>
      <c r="I270" s="16">
        <f t="shared" ca="1" si="40"/>
        <v>0.65424257111501349</v>
      </c>
      <c r="J270" s="16">
        <f t="shared" ca="1" si="41"/>
        <v>0.11072748876522598</v>
      </c>
      <c r="K270" s="16"/>
      <c r="L270" s="16"/>
      <c r="R270" s="23"/>
      <c r="T270" s="23"/>
    </row>
    <row r="271" spans="2:20">
      <c r="B271">
        <f ca="1">IncomeGenerator!Q269</f>
        <v>64009.871383097779</v>
      </c>
      <c r="C271">
        <v>257</v>
      </c>
      <c r="D271">
        <f t="shared" ca="1" si="35"/>
        <v>0.76796407185628746</v>
      </c>
      <c r="E271">
        <f t="shared" ca="1" si="36"/>
        <v>0.23203592814371254</v>
      </c>
      <c r="F271" s="16">
        <f t="shared" ca="1" si="37"/>
        <v>0.73215845862682782</v>
      </c>
      <c r="G271">
        <f t="shared" ca="1" si="38"/>
        <v>96404.843215006011</v>
      </c>
      <c r="H271">
        <f t="shared" ca="1" si="39"/>
        <v>1</v>
      </c>
      <c r="I271" s="16">
        <f t="shared" ca="1" si="40"/>
        <v>0.66291518964733898</v>
      </c>
      <c r="J271" s="16">
        <f t="shared" ca="1" si="41"/>
        <v>0.10504888220894848</v>
      </c>
      <c r="K271" s="16"/>
      <c r="L271" s="16"/>
      <c r="R271" s="23"/>
      <c r="T271" s="23"/>
    </row>
    <row r="272" spans="2:20">
      <c r="B272">
        <f ca="1">IncomeGenerator!Q270</f>
        <v>281631.14294574567</v>
      </c>
      <c r="C272">
        <v>258</v>
      </c>
      <c r="D272">
        <f t="shared" ca="1" si="35"/>
        <v>0.77095808383233533</v>
      </c>
      <c r="E272">
        <f t="shared" ca="1" si="36"/>
        <v>0.22904191616766467</v>
      </c>
      <c r="F272" s="16">
        <f t="shared" ca="1" si="37"/>
        <v>0.74200578210927537</v>
      </c>
      <c r="G272">
        <f t="shared" ca="1" si="38"/>
        <v>96451.385492464833</v>
      </c>
      <c r="H272">
        <f t="shared" ca="1" si="39"/>
        <v>1</v>
      </c>
      <c r="I272" s="16">
        <f t="shared" ca="1" si="40"/>
        <v>0.66316672766387841</v>
      </c>
      <c r="J272" s="16">
        <f t="shared" ca="1" si="41"/>
        <v>0.10779135616845692</v>
      </c>
      <c r="K272" s="16"/>
      <c r="L272" s="16"/>
      <c r="R272" s="23"/>
      <c r="T272" s="23"/>
    </row>
    <row r="273" spans="2:20">
      <c r="B273">
        <f ca="1">IncomeGenerator!Q271</f>
        <v>275947.92723041313</v>
      </c>
      <c r="C273">
        <v>259</v>
      </c>
      <c r="D273">
        <f t="shared" ca="1" si="35"/>
        <v>0.7739520958083832</v>
      </c>
      <c r="E273">
        <f t="shared" ca="1" si="36"/>
        <v>0.2260479041916168</v>
      </c>
      <c r="F273" s="16">
        <f t="shared" ca="1" si="37"/>
        <v>0.75192558944689847</v>
      </c>
      <c r="G273">
        <f t="shared" ca="1" si="38"/>
        <v>96833.3900878641</v>
      </c>
      <c r="H273">
        <f t="shared" ca="1" si="39"/>
        <v>1</v>
      </c>
      <c r="I273" s="16">
        <f t="shared" ca="1" si="40"/>
        <v>0.66522850793155719</v>
      </c>
      <c r="J273" s="16">
        <f t="shared" ca="1" si="41"/>
        <v>0.10872358787682601</v>
      </c>
      <c r="K273" s="16"/>
      <c r="L273" s="16"/>
      <c r="R273" s="23"/>
      <c r="T273" s="23"/>
    </row>
    <row r="274" spans="2:20">
      <c r="B274">
        <f ca="1">IncomeGenerator!Q272</f>
        <v>110694.43102402508</v>
      </c>
      <c r="C274">
        <v>260</v>
      </c>
      <c r="D274">
        <f t="shared" ca="1" si="35"/>
        <v>0.77694610778443118</v>
      </c>
      <c r="E274">
        <f t="shared" ca="1" si="36"/>
        <v>0.22305389221556882</v>
      </c>
      <c r="F274" s="16">
        <f t="shared" ca="1" si="37"/>
        <v>0.76191994645949479</v>
      </c>
      <c r="G274">
        <f t="shared" ca="1" si="38"/>
        <v>98533.643740893676</v>
      </c>
      <c r="H274">
        <f t="shared" ca="1" si="39"/>
        <v>1</v>
      </c>
      <c r="I274" s="16">
        <f t="shared" ca="1" si="40"/>
        <v>0.67434420621095592</v>
      </c>
      <c r="J274" s="16">
        <f t="shared" ca="1" si="41"/>
        <v>0.10260190157347526</v>
      </c>
      <c r="K274" s="16"/>
      <c r="L274" s="16"/>
      <c r="R274" s="23"/>
      <c r="T274" s="23"/>
    </row>
    <row r="275" spans="2:20">
      <c r="B275">
        <f ca="1">IncomeGenerator!Q273</f>
        <v>141122.3967924082</v>
      </c>
      <c r="C275">
        <v>261</v>
      </c>
      <c r="D275">
        <f t="shared" ca="1" si="35"/>
        <v>0.77994011976047906</v>
      </c>
      <c r="E275">
        <f t="shared" ca="1" si="36"/>
        <v>0.22005988023952094</v>
      </c>
      <c r="F275" s="16">
        <f t="shared" ca="1" si="37"/>
        <v>0.77199099580864483</v>
      </c>
      <c r="G275">
        <f t="shared" ca="1" si="38"/>
        <v>98850.358452404296</v>
      </c>
      <c r="H275">
        <f t="shared" ca="1" si="39"/>
        <v>1</v>
      </c>
      <c r="I275" s="16">
        <f t="shared" ca="1" si="40"/>
        <v>0.6760309800318155</v>
      </c>
      <c r="J275" s="16">
        <f t="shared" ca="1" si="41"/>
        <v>0.10390913972866356</v>
      </c>
      <c r="K275" s="16"/>
      <c r="L275" s="16"/>
      <c r="R275" s="23"/>
      <c r="T275" s="23"/>
    </row>
    <row r="276" spans="2:20">
      <c r="B276">
        <f ca="1">IncomeGenerator!Q274</f>
        <v>85430.192806142542</v>
      </c>
      <c r="C276">
        <v>262</v>
      </c>
      <c r="D276">
        <f t="shared" ca="1" si="35"/>
        <v>0.78293413173652693</v>
      </c>
      <c r="E276">
        <f t="shared" ca="1" si="36"/>
        <v>0.21706586826347307</v>
      </c>
      <c r="F276" s="16">
        <f t="shared" ca="1" si="37"/>
        <v>0.78214096111345432</v>
      </c>
      <c r="G276">
        <f t="shared" ca="1" si="38"/>
        <v>100082.63395988106</v>
      </c>
      <c r="H276">
        <f t="shared" ca="1" si="39"/>
        <v>1</v>
      </c>
      <c r="I276" s="16">
        <f t="shared" ca="1" si="40"/>
        <v>0.68255930639546247</v>
      </c>
      <c r="J276" s="16">
        <f t="shared" ca="1" si="41"/>
        <v>0.10037482534106446</v>
      </c>
      <c r="K276" s="16"/>
      <c r="L276" s="16"/>
      <c r="R276" s="23"/>
      <c r="T276" s="23"/>
    </row>
    <row r="277" spans="2:20">
      <c r="B277">
        <f ca="1">IncomeGenerator!Q275</f>
        <v>43345.282920237689</v>
      </c>
      <c r="C277">
        <v>263</v>
      </c>
      <c r="D277">
        <f t="shared" ca="1" si="35"/>
        <v>0.7859281437125748</v>
      </c>
      <c r="E277">
        <f t="shared" ca="1" si="36"/>
        <v>0.2140718562874252</v>
      </c>
      <c r="F277" s="16">
        <f t="shared" ca="1" si="37"/>
        <v>0.79237215134388339</v>
      </c>
      <c r="G277">
        <f t="shared" ca="1" si="38"/>
        <v>100501.19669926012</v>
      </c>
      <c r="H277">
        <f t="shared" ca="1" si="39"/>
        <v>1</v>
      </c>
      <c r="I277" s="16">
        <f t="shared" ca="1" si="40"/>
        <v>0.684764035341344</v>
      </c>
      <c r="J277" s="16">
        <f t="shared" ca="1" si="41"/>
        <v>0.1011641083712308</v>
      </c>
      <c r="K277" s="16"/>
      <c r="L277" s="16"/>
      <c r="R277" s="23"/>
      <c r="T277" s="23"/>
    </row>
    <row r="278" spans="2:20">
      <c r="B278">
        <f ca="1">IncomeGenerator!Q276</f>
        <v>44147.523383627711</v>
      </c>
      <c r="C278">
        <v>264</v>
      </c>
      <c r="D278">
        <f t="shared" ca="1" si="35"/>
        <v>0.78892215568862278</v>
      </c>
      <c r="E278">
        <f t="shared" ca="1" si="36"/>
        <v>0.21107784431137722</v>
      </c>
      <c r="F278" s="16">
        <f t="shared" ca="1" si="37"/>
        <v>0.80268696551466001</v>
      </c>
      <c r="G278">
        <f t="shared" ca="1" si="38"/>
        <v>101937.37601874597</v>
      </c>
      <c r="H278">
        <f t="shared" ca="1" si="39"/>
        <v>1</v>
      </c>
      <c r="I278" s="16">
        <f t="shared" ca="1" si="40"/>
        <v>0.69227866372463231</v>
      </c>
      <c r="J278" s="16">
        <f t="shared" ca="1" si="41"/>
        <v>9.6643491963990469E-2</v>
      </c>
      <c r="K278" s="16"/>
      <c r="L278" s="16"/>
      <c r="R278" s="23"/>
      <c r="T278" s="23"/>
    </row>
    <row r="279" spans="2:20">
      <c r="B279">
        <f ca="1">IncomeGenerator!Q277</f>
        <v>50306.925376911844</v>
      </c>
      <c r="C279">
        <v>265</v>
      </c>
      <c r="D279">
        <f t="shared" ca="1" si="35"/>
        <v>0.79191616766467066</v>
      </c>
      <c r="E279">
        <f t="shared" ca="1" si="36"/>
        <v>0.20808383233532934</v>
      </c>
      <c r="F279" s="16">
        <f t="shared" ca="1" si="37"/>
        <v>0.81308789770500423</v>
      </c>
      <c r="G279">
        <f t="shared" ca="1" si="38"/>
        <v>102284.89871944222</v>
      </c>
      <c r="H279">
        <f t="shared" ca="1" si="39"/>
        <v>1</v>
      </c>
      <c r="I279" s="16">
        <f t="shared" ca="1" si="40"/>
        <v>0.69408513575277098</v>
      </c>
      <c r="J279" s="16">
        <f t="shared" ca="1" si="41"/>
        <v>9.783103191189968E-2</v>
      </c>
      <c r="K279" s="16"/>
      <c r="L279" s="16"/>
      <c r="R279" s="23"/>
      <c r="T279" s="23"/>
    </row>
    <row r="280" spans="2:20">
      <c r="B280">
        <f ca="1">IncomeGenerator!Q278</f>
        <v>42357.589302780681</v>
      </c>
      <c r="C280">
        <v>266</v>
      </c>
      <c r="D280">
        <f t="shared" ca="1" si="35"/>
        <v>0.79491017964071853</v>
      </c>
      <c r="E280">
        <f t="shared" ca="1" si="36"/>
        <v>0.20508982035928147</v>
      </c>
      <c r="F280" s="16">
        <f t="shared" ca="1" si="37"/>
        <v>0.82357754243195536</v>
      </c>
      <c r="G280">
        <f t="shared" ca="1" si="38"/>
        <v>102448.575297502</v>
      </c>
      <c r="H280">
        <f t="shared" ca="1" si="39"/>
        <v>1</v>
      </c>
      <c r="I280" s="16">
        <f t="shared" ca="1" si="40"/>
        <v>0.6949343205953904</v>
      </c>
      <c r="J280" s="16">
        <f t="shared" ca="1" si="41"/>
        <v>9.997585904532813E-2</v>
      </c>
      <c r="K280" s="16"/>
      <c r="L280" s="16"/>
      <c r="R280" s="23"/>
      <c r="T280" s="23"/>
    </row>
    <row r="281" spans="2:20">
      <c r="B281">
        <f ca="1">IncomeGenerator!Q279</f>
        <v>96833.3900878641</v>
      </c>
      <c r="C281">
        <v>267</v>
      </c>
      <c r="D281">
        <f t="shared" ca="1" si="35"/>
        <v>0.79790419161676651</v>
      </c>
      <c r="E281">
        <f t="shared" ca="1" si="36"/>
        <v>0.20209580838323349</v>
      </c>
      <c r="F281" s="16">
        <f t="shared" ca="1" si="37"/>
        <v>0.83415860040782996</v>
      </c>
      <c r="G281">
        <f t="shared" ca="1" si="38"/>
        <v>102582.71974752343</v>
      </c>
      <c r="H281">
        <f t="shared" ca="1" si="39"/>
        <v>1</v>
      </c>
      <c r="I281" s="16">
        <f t="shared" ca="1" si="40"/>
        <v>0.69562950572613746</v>
      </c>
      <c r="J281" s="16">
        <f t="shared" ca="1" si="41"/>
        <v>0.10227468589062905</v>
      </c>
      <c r="K281" s="16"/>
      <c r="L281" s="16"/>
      <c r="R281" s="23"/>
      <c r="T281" s="23"/>
    </row>
    <row r="282" spans="2:20">
      <c r="B282">
        <f ca="1">IncomeGenerator!Q280</f>
        <v>65181.727137954411</v>
      </c>
      <c r="C282">
        <v>268</v>
      </c>
      <c r="D282">
        <f t="shared" ca="1" si="35"/>
        <v>0.80089820359281438</v>
      </c>
      <c r="E282">
        <f t="shared" ca="1" si="36"/>
        <v>0.19910179640718562</v>
      </c>
      <c r="F282" s="16">
        <f t="shared" ca="1" si="37"/>
        <v>0.84483388471554344</v>
      </c>
      <c r="G282">
        <f t="shared" ca="1" si="38"/>
        <v>102611.05054323854</v>
      </c>
      <c r="H282">
        <f t="shared" ca="1" si="39"/>
        <v>1</v>
      </c>
      <c r="I282" s="16">
        <f t="shared" ca="1" si="40"/>
        <v>0.69577623592124915</v>
      </c>
      <c r="J282" s="16">
        <f t="shared" ca="1" si="41"/>
        <v>0.10512196767156523</v>
      </c>
      <c r="K282" s="16"/>
      <c r="L282" s="16"/>
      <c r="R282" s="23"/>
      <c r="T282" s="23"/>
    </row>
    <row r="283" spans="2:20">
      <c r="B283">
        <f ca="1">IncomeGenerator!Q281</f>
        <v>48787.744440552044</v>
      </c>
      <c r="C283">
        <v>269</v>
      </c>
      <c r="D283">
        <f t="shared" ca="1" si="35"/>
        <v>0.80389221556886226</v>
      </c>
      <c r="E283">
        <f t="shared" ca="1" si="36"/>
        <v>0.19610778443113774</v>
      </c>
      <c r="F283" s="16">
        <f t="shared" ca="1" si="37"/>
        <v>0.85560632743901077</v>
      </c>
      <c r="G283">
        <f t="shared" ca="1" si="38"/>
        <v>102787.59989173726</v>
      </c>
      <c r="H283">
        <f t="shared" ca="1" si="39"/>
        <v>1</v>
      </c>
      <c r="I283" s="16">
        <f t="shared" ca="1" si="40"/>
        <v>0.69668990526972352</v>
      </c>
      <c r="J283" s="16">
        <f t="shared" ca="1" si="41"/>
        <v>0.10720231029913874</v>
      </c>
      <c r="K283" s="16"/>
      <c r="L283" s="16"/>
      <c r="R283" s="23"/>
      <c r="T283" s="23"/>
    </row>
    <row r="284" spans="2:20">
      <c r="B284">
        <f ca="1">IncomeGenerator!Q282</f>
        <v>41040.502405030784</v>
      </c>
      <c r="C284">
        <v>270</v>
      </c>
      <c r="D284">
        <f t="shared" ca="1" si="35"/>
        <v>0.80688622754491013</v>
      </c>
      <c r="E284">
        <f t="shared" ca="1" si="36"/>
        <v>0.19311377245508987</v>
      </c>
      <c r="F284" s="16">
        <f t="shared" ca="1" si="37"/>
        <v>0.86647898678975666</v>
      </c>
      <c r="G284">
        <f t="shared" ca="1" si="38"/>
        <v>102963.71788328876</v>
      </c>
      <c r="H284">
        <f t="shared" ca="1" si="39"/>
        <v>1</v>
      </c>
      <c r="I284" s="16">
        <f t="shared" ca="1" si="40"/>
        <v>0.69760011826585</v>
      </c>
      <c r="J284" s="16">
        <f t="shared" ca="1" si="41"/>
        <v>0.10928610927906013</v>
      </c>
      <c r="K284" s="16"/>
      <c r="L284" s="16"/>
      <c r="R284" s="23"/>
      <c r="T284" s="23"/>
    </row>
    <row r="285" spans="2:20">
      <c r="B285">
        <f ca="1">IncomeGenerator!Q283</f>
        <v>102787.59989173726</v>
      </c>
      <c r="C285">
        <v>271</v>
      </c>
      <c r="D285">
        <f t="shared" ca="1" si="35"/>
        <v>0.80988023952095811</v>
      </c>
      <c r="E285">
        <f t="shared" ca="1" si="36"/>
        <v>0.19011976047904189</v>
      </c>
      <c r="F285" s="16">
        <f t="shared" ca="1" si="37"/>
        <v>0.87745505477534158</v>
      </c>
      <c r="G285">
        <f t="shared" ca="1" si="38"/>
        <v>103059.58039370857</v>
      </c>
      <c r="H285">
        <f t="shared" ca="1" si="39"/>
        <v>1</v>
      </c>
      <c r="I285" s="16">
        <f t="shared" ca="1" si="40"/>
        <v>0.69809503945599671</v>
      </c>
      <c r="J285" s="16">
        <f t="shared" ca="1" si="41"/>
        <v>0.1117852000649614</v>
      </c>
      <c r="K285" s="16"/>
      <c r="L285" s="16"/>
      <c r="R285" s="23"/>
      <c r="T285" s="23"/>
    </row>
    <row r="286" spans="2:20">
      <c r="B286">
        <f ca="1">IncomeGenerator!Q284</f>
        <v>31983.521200581494</v>
      </c>
      <c r="C286">
        <v>272</v>
      </c>
      <c r="D286">
        <f t="shared" ca="1" si="35"/>
        <v>0.81287425149700598</v>
      </c>
      <c r="E286">
        <f t="shared" ca="1" si="36"/>
        <v>0.18712574850299402</v>
      </c>
      <c r="F286" s="16">
        <f t="shared" ca="1" si="37"/>
        <v>0.88853786546013558</v>
      </c>
      <c r="G286">
        <f t="shared" ca="1" si="38"/>
        <v>104751.01204594683</v>
      </c>
      <c r="H286">
        <f t="shared" ca="1" si="39"/>
        <v>1</v>
      </c>
      <c r="I286" s="16">
        <f t="shared" ca="1" si="40"/>
        <v>0.70676702911529299</v>
      </c>
      <c r="J286" s="16">
        <f t="shared" ca="1" si="41"/>
        <v>0.106107222381713</v>
      </c>
      <c r="K286" s="16"/>
      <c r="L286" s="16"/>
      <c r="R286" s="23"/>
      <c r="T286" s="23"/>
    </row>
    <row r="287" spans="2:20">
      <c r="B287">
        <f ca="1">IncomeGenerator!Q285</f>
        <v>35935.180244996765</v>
      </c>
      <c r="C287">
        <v>273</v>
      </c>
      <c r="D287">
        <f t="shared" ca="1" si="35"/>
        <v>0.81586826347305386</v>
      </c>
      <c r="E287">
        <f t="shared" ca="1" si="36"/>
        <v>0.18413173652694614</v>
      </c>
      <c r="F287" s="16">
        <f t="shared" ca="1" si="37"/>
        <v>0.89973090387461541</v>
      </c>
      <c r="G287">
        <f t="shared" ca="1" si="38"/>
        <v>105815.43987061923</v>
      </c>
      <c r="H287">
        <f t="shared" ca="1" si="39"/>
        <v>1</v>
      </c>
      <c r="I287" s="16">
        <f t="shared" ca="1" si="40"/>
        <v>0.71216447126297888</v>
      </c>
      <c r="J287" s="16">
        <f t="shared" ca="1" si="41"/>
        <v>0.10370379221007497</v>
      </c>
      <c r="K287" s="16"/>
      <c r="L287" s="16"/>
      <c r="R287" s="23"/>
      <c r="T287" s="23"/>
    </row>
    <row r="288" spans="2:20">
      <c r="B288">
        <f ca="1">IncomeGenerator!Q286</f>
        <v>65871.202249178881</v>
      </c>
      <c r="C288">
        <v>274</v>
      </c>
      <c r="D288">
        <f t="shared" ref="D288:D351" ca="1" si="42">(C288-0.5)/$Q$2</f>
        <v>0.81886227544910184</v>
      </c>
      <c r="E288">
        <f t="shared" ref="E288:E351" ca="1" si="43">1-D288</f>
        <v>0.18113772455089816</v>
      </c>
      <c r="F288" s="16">
        <f t="shared" ref="F288:F351" ca="1" si="44">NORMINV((C288-0.5)/$Q$2,0,1)</f>
        <v>0.91103781563565889</v>
      </c>
      <c r="G288">
        <f t="shared" ref="G288:G351" ca="1" si="45">SMALL(B:B,C288)</f>
        <v>110074.95926330285</v>
      </c>
      <c r="H288">
        <f t="shared" ref="H288:H351" ca="1" si="46">IF(ROUND($AC$32*G288,$AC$30)=ROUND($AC$32*G287,$AC$30),H287+1,$H$12)</f>
        <v>1</v>
      </c>
      <c r="I288" s="16">
        <f t="shared" ref="I288:I351" ca="1" si="47">NORMDIST(G288,$Q$4,$R$4,TRUE)</f>
        <v>0.73328033988308461</v>
      </c>
      <c r="J288" s="16">
        <f t="shared" ref="J288:J351" ca="1" si="48">D288-I288</f>
        <v>8.5581935566017231E-2</v>
      </c>
      <c r="K288" s="16"/>
      <c r="L288" s="16"/>
      <c r="R288" s="23"/>
      <c r="T288" s="23"/>
    </row>
    <row r="289" spans="2:20">
      <c r="B289">
        <f ca="1">IncomeGenerator!Q287</f>
        <v>37499.018138058025</v>
      </c>
      <c r="C289">
        <v>275</v>
      </c>
      <c r="D289">
        <f t="shared" ca="1" si="42"/>
        <v>0.82185628742514971</v>
      </c>
      <c r="E289">
        <f t="shared" ca="1" si="43"/>
        <v>0.17814371257485029</v>
      </c>
      <c r="F289" s="16">
        <f t="shared" ca="1" si="44"/>
        <v>0.92246241734752521</v>
      </c>
      <c r="G289">
        <f t="shared" ca="1" si="45"/>
        <v>110694.43102402508</v>
      </c>
      <c r="H289">
        <f t="shared" ca="1" si="46"/>
        <v>1</v>
      </c>
      <c r="I289" s="16">
        <f t="shared" ca="1" si="47"/>
        <v>0.73628476438144075</v>
      </c>
      <c r="J289" s="16">
        <f t="shared" ca="1" si="48"/>
        <v>8.5571523043708964E-2</v>
      </c>
      <c r="K289" s="16"/>
      <c r="L289" s="16"/>
      <c r="R289" s="23"/>
      <c r="T289" s="23"/>
    </row>
    <row r="290" spans="2:20">
      <c r="B290">
        <f ca="1">IncomeGenerator!Q288</f>
        <v>14072.966578824815</v>
      </c>
      <c r="C290">
        <v>276</v>
      </c>
      <c r="D290">
        <f t="shared" ca="1" si="42"/>
        <v>0.82485029940119758</v>
      </c>
      <c r="E290">
        <f t="shared" ca="1" si="43"/>
        <v>0.17514970059880242</v>
      </c>
      <c r="F290" s="16">
        <f t="shared" ca="1" si="44"/>
        <v>0.93400870786126533</v>
      </c>
      <c r="G290">
        <f t="shared" ca="1" si="45"/>
        <v>111858.83813607979</v>
      </c>
      <c r="H290">
        <f t="shared" ca="1" si="46"/>
        <v>1</v>
      </c>
      <c r="I290" s="16">
        <f t="shared" ca="1" si="47"/>
        <v>0.7418850180170099</v>
      </c>
      <c r="J290" s="16">
        <f t="shared" ca="1" si="48"/>
        <v>8.2965281384187683E-2</v>
      </c>
      <c r="K290" s="16"/>
      <c r="L290" s="16"/>
      <c r="R290" s="23"/>
      <c r="T290" s="23"/>
    </row>
    <row r="291" spans="2:20">
      <c r="B291">
        <f ca="1">IncomeGenerator!Q289</f>
        <v>51994.907385440325</v>
      </c>
      <c r="C291">
        <v>277</v>
      </c>
      <c r="D291">
        <f t="shared" ca="1" si="42"/>
        <v>0.82784431137724546</v>
      </c>
      <c r="E291">
        <f t="shared" ca="1" si="43"/>
        <v>0.17215568862275454</v>
      </c>
      <c r="F291" s="16">
        <f t="shared" ca="1" si="44"/>
        <v>0.94568088047960441</v>
      </c>
      <c r="G291">
        <f t="shared" ca="1" si="45"/>
        <v>112408.51250557869</v>
      </c>
      <c r="H291">
        <f t="shared" ca="1" si="46"/>
        <v>1</v>
      </c>
      <c r="I291" s="16">
        <f t="shared" ca="1" si="47"/>
        <v>0.74450710465673764</v>
      </c>
      <c r="J291" s="16">
        <f t="shared" ca="1" si="48"/>
        <v>8.3337206720507817E-2</v>
      </c>
      <c r="K291" s="16"/>
      <c r="L291" s="16"/>
      <c r="R291" s="23"/>
      <c r="T291" s="23"/>
    </row>
    <row r="292" spans="2:20">
      <c r="B292">
        <f ca="1">IncomeGenerator!Q290</f>
        <v>18131.984650112794</v>
      </c>
      <c r="C292">
        <v>278</v>
      </c>
      <c r="D292">
        <f t="shared" ca="1" si="42"/>
        <v>0.83083832335329344</v>
      </c>
      <c r="E292">
        <f t="shared" ca="1" si="43"/>
        <v>0.16916167664670656</v>
      </c>
      <c r="F292" s="16">
        <f t="shared" ca="1" si="44"/>
        <v>0.95748333620476933</v>
      </c>
      <c r="G292">
        <f t="shared" ca="1" si="45"/>
        <v>112805.98997763979</v>
      </c>
      <c r="H292">
        <f t="shared" ca="1" si="46"/>
        <v>1</v>
      </c>
      <c r="I292" s="16">
        <f t="shared" ca="1" si="47"/>
        <v>0.7463944665631117</v>
      </c>
      <c r="J292" s="16">
        <f t="shared" ca="1" si="48"/>
        <v>8.4443856790181737E-2</v>
      </c>
      <c r="K292" s="16"/>
      <c r="L292" s="16"/>
      <c r="R292" s="23"/>
      <c r="T292" s="23"/>
    </row>
    <row r="293" spans="2:20">
      <c r="B293">
        <f ca="1">IncomeGenerator!Q291</f>
        <v>80210.071022157834</v>
      </c>
      <c r="C293">
        <v>279</v>
      </c>
      <c r="D293">
        <f t="shared" ca="1" si="42"/>
        <v>0.83383233532934131</v>
      </c>
      <c r="E293">
        <f t="shared" ca="1" si="43"/>
        <v>0.16616766467065869</v>
      </c>
      <c r="F293" s="16">
        <f t="shared" ca="1" si="44"/>
        <v>0.96942069813877918</v>
      </c>
      <c r="G293">
        <f t="shared" ca="1" si="45"/>
        <v>114990.31596359304</v>
      </c>
      <c r="H293">
        <f t="shared" ca="1" si="46"/>
        <v>1</v>
      </c>
      <c r="I293" s="16">
        <f t="shared" ca="1" si="47"/>
        <v>0.75663428705184899</v>
      </c>
      <c r="J293" s="16">
        <f t="shared" ca="1" si="48"/>
        <v>7.7198048277492326E-2</v>
      </c>
      <c r="K293" s="16"/>
      <c r="L293" s="16"/>
      <c r="R293" s="23"/>
      <c r="T293" s="23"/>
    </row>
    <row r="294" spans="2:20">
      <c r="B294">
        <f ca="1">IncomeGenerator!Q292</f>
        <v>38900.158160298699</v>
      </c>
      <c r="C294">
        <v>280</v>
      </c>
      <c r="D294">
        <f t="shared" ca="1" si="42"/>
        <v>0.83682634730538918</v>
      </c>
      <c r="E294">
        <f t="shared" ca="1" si="43"/>
        <v>0.16317365269461082</v>
      </c>
      <c r="F294" s="16">
        <f t="shared" ca="1" si="44"/>
        <v>0.98149782715935407</v>
      </c>
      <c r="G294">
        <f t="shared" ca="1" si="45"/>
        <v>117198.38502614314</v>
      </c>
      <c r="H294">
        <f t="shared" ca="1" si="46"/>
        <v>1</v>
      </c>
      <c r="I294" s="16">
        <f t="shared" ca="1" si="47"/>
        <v>0.76675400040052311</v>
      </c>
      <c r="J294" s="16">
        <f t="shared" ca="1" si="48"/>
        <v>7.0072346904866079E-2</v>
      </c>
      <c r="K294" s="16"/>
      <c r="L294" s="16"/>
      <c r="R294" s="23"/>
      <c r="T294" s="23"/>
    </row>
    <row r="295" spans="2:20">
      <c r="B295">
        <f ca="1">IncomeGenerator!Q293</f>
        <v>153166.05664704143</v>
      </c>
      <c r="C295">
        <v>281</v>
      </c>
      <c r="D295">
        <f t="shared" ca="1" si="42"/>
        <v>0.83982035928143717</v>
      </c>
      <c r="E295">
        <f t="shared" ca="1" si="43"/>
        <v>0.16017964071856283</v>
      </c>
      <c r="F295" s="16">
        <f t="shared" ca="1" si="44"/>
        <v>0.99371983901035299</v>
      </c>
      <c r="G295">
        <f t="shared" ca="1" si="45"/>
        <v>117848.32318926175</v>
      </c>
      <c r="H295">
        <f t="shared" ca="1" si="46"/>
        <v>1</v>
      </c>
      <c r="I295" s="16">
        <f t="shared" ca="1" si="47"/>
        <v>0.76968759659192854</v>
      </c>
      <c r="J295" s="16">
        <f t="shared" ca="1" si="48"/>
        <v>7.0132762689508632E-2</v>
      </c>
      <c r="K295" s="16"/>
      <c r="L295" s="16"/>
      <c r="R295" s="23"/>
      <c r="T295" s="23"/>
    </row>
    <row r="296" spans="2:20">
      <c r="B296">
        <f ca="1">IncomeGenerator!Q294</f>
        <v>39163.233250667239</v>
      </c>
      <c r="C296">
        <v>282</v>
      </c>
      <c r="D296">
        <f t="shared" ca="1" si="42"/>
        <v>0.84281437125748504</v>
      </c>
      <c r="E296">
        <f t="shared" ca="1" si="43"/>
        <v>0.15718562874251496</v>
      </c>
      <c r="F296" s="16">
        <f t="shared" ca="1" si="44"/>
        <v>1.0060921229636037</v>
      </c>
      <c r="G296">
        <f t="shared" ca="1" si="45"/>
        <v>118508.48244458261</v>
      </c>
      <c r="H296">
        <f t="shared" ca="1" si="46"/>
        <v>1</v>
      </c>
      <c r="I296" s="16">
        <f t="shared" ca="1" si="47"/>
        <v>0.77264608687613434</v>
      </c>
      <c r="J296" s="16">
        <f t="shared" ca="1" si="48"/>
        <v>7.0168284381350698E-2</v>
      </c>
      <c r="K296" s="16"/>
      <c r="L296" s="16"/>
      <c r="R296" s="23"/>
      <c r="T296" s="23"/>
    </row>
    <row r="297" spans="2:20">
      <c r="B297">
        <f ca="1">IncomeGenerator!Q295</f>
        <v>49329.072061358282</v>
      </c>
      <c r="C297">
        <v>283</v>
      </c>
      <c r="D297">
        <f t="shared" ca="1" si="42"/>
        <v>0.84580838323353291</v>
      </c>
      <c r="E297">
        <f t="shared" ca="1" si="43"/>
        <v>0.15419161676646709</v>
      </c>
      <c r="F297" s="16">
        <f t="shared" ca="1" si="44"/>
        <v>1.0186203622298404</v>
      </c>
      <c r="G297">
        <f t="shared" ca="1" si="45"/>
        <v>119430.99286180561</v>
      </c>
      <c r="H297">
        <f t="shared" ca="1" si="46"/>
        <v>1</v>
      </c>
      <c r="I297" s="16">
        <f t="shared" ca="1" si="47"/>
        <v>0.77674420357154306</v>
      </c>
      <c r="J297" s="16">
        <f t="shared" ca="1" si="48"/>
        <v>6.9064179661989855E-2</v>
      </c>
      <c r="K297" s="16"/>
      <c r="L297" s="16"/>
      <c r="R297" s="23"/>
      <c r="T297" s="23"/>
    </row>
    <row r="298" spans="2:20">
      <c r="B298">
        <f ca="1">IncomeGenerator!Q296</f>
        <v>19001.880320672597</v>
      </c>
      <c r="C298">
        <v>284</v>
      </c>
      <c r="D298">
        <f t="shared" ca="1" si="42"/>
        <v>0.84880239520958078</v>
      </c>
      <c r="E298">
        <f t="shared" ca="1" si="43"/>
        <v>0.15119760479041922</v>
      </c>
      <c r="F298" s="16">
        <f t="shared" ca="1" si="44"/>
        <v>1.031310556320387</v>
      </c>
      <c r="G298">
        <f t="shared" ca="1" si="45"/>
        <v>120441.51843325629</v>
      </c>
      <c r="H298">
        <f t="shared" ca="1" si="46"/>
        <v>1</v>
      </c>
      <c r="I298" s="16">
        <f t="shared" ca="1" si="47"/>
        <v>0.78118467087108034</v>
      </c>
      <c r="J298" s="16">
        <f t="shared" ca="1" si="48"/>
        <v>6.761772433850044E-2</v>
      </c>
      <c r="K298" s="16"/>
      <c r="L298" s="16"/>
      <c r="R298" s="23"/>
      <c r="T298" s="23"/>
    </row>
    <row r="299" spans="2:20">
      <c r="B299">
        <f ca="1">IncomeGenerator!Q297</f>
        <v>20476.685106570585</v>
      </c>
      <c r="C299">
        <v>285</v>
      </c>
      <c r="D299">
        <f t="shared" ca="1" si="42"/>
        <v>0.85179640718562877</v>
      </c>
      <c r="E299">
        <f t="shared" ca="1" si="43"/>
        <v>0.14820359281437123</v>
      </c>
      <c r="F299" s="16">
        <f t="shared" ca="1" si="44"/>
        <v>1.0441690455889392</v>
      </c>
      <c r="G299">
        <f t="shared" ca="1" si="45"/>
        <v>120826.02346932638</v>
      </c>
      <c r="H299">
        <f t="shared" ca="1" si="46"/>
        <v>1</v>
      </c>
      <c r="I299" s="16">
        <f t="shared" ca="1" si="47"/>
        <v>0.78286082908731047</v>
      </c>
      <c r="J299" s="16">
        <f t="shared" ca="1" si="48"/>
        <v>6.8935578098318295E-2</v>
      </c>
      <c r="K299" s="16"/>
      <c r="L299" s="16"/>
      <c r="R299" s="23"/>
      <c r="T299" s="23"/>
    </row>
    <row r="300" spans="2:20">
      <c r="B300">
        <f ca="1">IncomeGenerator!Q298</f>
        <v>23387.824498117243</v>
      </c>
      <c r="C300">
        <v>286</v>
      </c>
      <c r="D300">
        <f t="shared" ca="1" si="42"/>
        <v>0.85479041916167664</v>
      </c>
      <c r="E300">
        <f t="shared" ca="1" si="43"/>
        <v>0.14520958083832336</v>
      </c>
      <c r="F300" s="16">
        <f t="shared" ca="1" si="44"/>
        <v>1.0572025382151402</v>
      </c>
      <c r="G300">
        <f t="shared" ca="1" si="45"/>
        <v>121679.10598752406</v>
      </c>
      <c r="H300">
        <f t="shared" ca="1" si="46"/>
        <v>1</v>
      </c>
      <c r="I300" s="16">
        <f t="shared" ca="1" si="47"/>
        <v>0.78655303741566862</v>
      </c>
      <c r="J300" s="16">
        <f t="shared" ca="1" si="48"/>
        <v>6.8237381746008019E-2</v>
      </c>
      <c r="K300" s="16"/>
      <c r="L300" s="16"/>
      <c r="R300" s="23"/>
      <c r="T300" s="23"/>
    </row>
    <row r="301" spans="2:20">
      <c r="B301">
        <f ca="1">IncomeGenerator!Q299</f>
        <v>50387.713393199287</v>
      </c>
      <c r="C301">
        <v>287</v>
      </c>
      <c r="D301">
        <f t="shared" ca="1" si="42"/>
        <v>0.85778443113772451</v>
      </c>
      <c r="E301">
        <f t="shared" ca="1" si="43"/>
        <v>0.14221556886227549</v>
      </c>
      <c r="F301" s="16">
        <f t="shared" ca="1" si="44"/>
        <v>1.0704181399289854</v>
      </c>
      <c r="G301">
        <f t="shared" ca="1" si="45"/>
        <v>121826.38488444418</v>
      </c>
      <c r="H301">
        <f t="shared" ca="1" si="46"/>
        <v>1</v>
      </c>
      <c r="I301" s="16">
        <f t="shared" ca="1" si="47"/>
        <v>0.78718674751212248</v>
      </c>
      <c r="J301" s="16">
        <f t="shared" ca="1" si="48"/>
        <v>7.0597683625602037E-2</v>
      </c>
      <c r="K301" s="16"/>
      <c r="L301" s="16"/>
      <c r="R301" s="23"/>
      <c r="T301" s="23"/>
    </row>
    <row r="302" spans="2:20">
      <c r="B302">
        <f ca="1">IncomeGenerator!Q300</f>
        <v>22050.937651159948</v>
      </c>
      <c r="C302">
        <v>288</v>
      </c>
      <c r="D302">
        <f t="shared" ca="1" si="42"/>
        <v>0.8607784431137725</v>
      </c>
      <c r="E302">
        <f t="shared" ca="1" si="43"/>
        <v>0.1392215568862275</v>
      </c>
      <c r="F302" s="16">
        <f t="shared" ca="1" si="44"/>
        <v>1.0838233868190816</v>
      </c>
      <c r="G302">
        <f t="shared" ca="1" si="45"/>
        <v>124744.2533613444</v>
      </c>
      <c r="H302">
        <f t="shared" ca="1" si="46"/>
        <v>1</v>
      </c>
      <c r="I302" s="16">
        <f t="shared" ca="1" si="47"/>
        <v>0.799513682494574</v>
      </c>
      <c r="J302" s="16">
        <f t="shared" ca="1" si="48"/>
        <v>6.1264760619198499E-2</v>
      </c>
      <c r="K302" s="16"/>
      <c r="L302" s="16"/>
      <c r="R302" s="23"/>
      <c r="T302" s="23"/>
    </row>
    <row r="303" spans="2:20">
      <c r="B303">
        <f ca="1">IncomeGenerator!Q301</f>
        <v>51673.016986577197</v>
      </c>
      <c r="C303">
        <v>289</v>
      </c>
      <c r="D303">
        <f t="shared" ca="1" si="42"/>
        <v>0.86377245508982037</v>
      </c>
      <c r="E303">
        <f t="shared" ca="1" si="43"/>
        <v>0.13622754491017963</v>
      </c>
      <c r="F303" s="16">
        <f t="shared" ca="1" si="44"/>
        <v>1.0974262816189171</v>
      </c>
      <c r="G303">
        <f t="shared" ca="1" si="45"/>
        <v>125473.79289161164</v>
      </c>
      <c r="H303">
        <f t="shared" ca="1" si="46"/>
        <v>1</v>
      </c>
      <c r="I303" s="16">
        <f t="shared" ca="1" si="47"/>
        <v>0.80252736773228028</v>
      </c>
      <c r="J303" s="16">
        <f t="shared" ca="1" si="48"/>
        <v>6.1245087357540084E-2</v>
      </c>
      <c r="K303" s="16"/>
      <c r="L303" s="16"/>
      <c r="R303" s="23"/>
      <c r="T303" s="23"/>
    </row>
    <row r="304" spans="2:20">
      <c r="B304">
        <f ca="1">IncomeGenerator!Q302</f>
        <v>41522.961303526972</v>
      </c>
      <c r="C304">
        <v>290</v>
      </c>
      <c r="D304">
        <f t="shared" ca="1" si="42"/>
        <v>0.86676646706586824</v>
      </c>
      <c r="E304">
        <f t="shared" ca="1" si="43"/>
        <v>0.13323353293413176</v>
      </c>
      <c r="F304" s="16">
        <f t="shared" ca="1" si="44"/>
        <v>1.1112353339257341</v>
      </c>
      <c r="G304">
        <f t="shared" ca="1" si="45"/>
        <v>127221.71575809459</v>
      </c>
      <c r="H304">
        <f t="shared" ca="1" si="46"/>
        <v>1</v>
      </c>
      <c r="I304" s="16">
        <f t="shared" ca="1" si="47"/>
        <v>0.8096356588821324</v>
      </c>
      <c r="J304" s="16">
        <f t="shared" ca="1" si="48"/>
        <v>5.7130808183735837E-2</v>
      </c>
      <c r="K304" s="16"/>
      <c r="L304" s="16"/>
      <c r="R304" s="23"/>
      <c r="T304" s="23"/>
    </row>
    <row r="305" spans="2:20">
      <c r="B305">
        <f ca="1">IncomeGenerator!Q303</f>
        <v>36529.530410447354</v>
      </c>
      <c r="C305">
        <v>291</v>
      </c>
      <c r="D305">
        <f t="shared" ca="1" si="42"/>
        <v>0.86976047904191611</v>
      </c>
      <c r="E305">
        <f t="shared" ca="1" si="43"/>
        <v>0.13023952095808389</v>
      </c>
      <c r="F305" s="16">
        <f t="shared" ca="1" si="44"/>
        <v>1.1252596048776411</v>
      </c>
      <c r="G305">
        <f t="shared" ca="1" si="45"/>
        <v>130246.34682660553</v>
      </c>
      <c r="H305">
        <f t="shared" ca="1" si="46"/>
        <v>1</v>
      </c>
      <c r="I305" s="16">
        <f t="shared" ca="1" si="47"/>
        <v>0.82155887777840053</v>
      </c>
      <c r="J305" s="16">
        <f t="shared" ca="1" si="48"/>
        <v>4.8201601263515581E-2</v>
      </c>
      <c r="K305" s="16"/>
      <c r="L305" s="16"/>
      <c r="R305" s="23"/>
      <c r="T305" s="23"/>
    </row>
    <row r="306" spans="2:20">
      <c r="B306">
        <f ca="1">IncomeGenerator!Q304</f>
        <v>8557.6867052905</v>
      </c>
      <c r="C306">
        <v>292</v>
      </c>
      <c r="D306">
        <f t="shared" ca="1" si="42"/>
        <v>0.8727544910179641</v>
      </c>
      <c r="E306">
        <f t="shared" ca="1" si="43"/>
        <v>0.1272455089820359</v>
      </c>
      <c r="F306" s="16">
        <f t="shared" ca="1" si="44"/>
        <v>1.1395087568987623</v>
      </c>
      <c r="G306">
        <f t="shared" ca="1" si="45"/>
        <v>130452.26209890854</v>
      </c>
      <c r="H306">
        <f t="shared" ca="1" si="46"/>
        <v>1</v>
      </c>
      <c r="I306" s="16">
        <f t="shared" ca="1" si="47"/>
        <v>0.82235313067943339</v>
      </c>
      <c r="J306" s="16">
        <f t="shared" ca="1" si="48"/>
        <v>5.040136033853071E-2</v>
      </c>
      <c r="K306" s="16"/>
      <c r="L306" s="16"/>
      <c r="R306" s="23"/>
      <c r="T306" s="23"/>
    </row>
    <row r="307" spans="2:20">
      <c r="B307">
        <f ca="1">IncomeGenerator!Q305</f>
        <v>105815.43987061923</v>
      </c>
      <c r="C307">
        <v>293</v>
      </c>
      <c r="D307">
        <f t="shared" ca="1" si="42"/>
        <v>0.87574850299401197</v>
      </c>
      <c r="E307">
        <f t="shared" ca="1" si="43"/>
        <v>0.12425149700598803</v>
      </c>
      <c r="F307" s="16">
        <f t="shared" ca="1" si="44"/>
        <v>1.1539931092221811</v>
      </c>
      <c r="G307">
        <f t="shared" ca="1" si="45"/>
        <v>130702.6841019399</v>
      </c>
      <c r="H307">
        <f t="shared" ca="1" si="46"/>
        <v>1</v>
      </c>
      <c r="I307" s="16">
        <f t="shared" ca="1" si="47"/>
        <v>0.82331604298631988</v>
      </c>
      <c r="J307" s="16">
        <f t="shared" ca="1" si="48"/>
        <v>5.2432460007692083E-2</v>
      </c>
      <c r="K307" s="16"/>
      <c r="L307" s="16"/>
      <c r="R307" s="23"/>
      <c r="T307" s="23"/>
    </row>
    <row r="308" spans="2:20">
      <c r="B308">
        <f ca="1">IncomeGenerator!Q306</f>
        <v>15259.75701010523</v>
      </c>
      <c r="C308">
        <v>294</v>
      </c>
      <c r="D308">
        <f t="shared" ca="1" si="42"/>
        <v>0.87874251497005984</v>
      </c>
      <c r="E308">
        <f t="shared" ca="1" si="43"/>
        <v>0.12125748502994016</v>
      </c>
      <c r="F308" s="16">
        <f t="shared" ca="1" si="44"/>
        <v>1.1687237000195949</v>
      </c>
      <c r="G308">
        <f t="shared" ca="1" si="45"/>
        <v>132300.78417375244</v>
      </c>
      <c r="H308">
        <f t="shared" ca="1" si="46"/>
        <v>1</v>
      </c>
      <c r="I308" s="16">
        <f t="shared" ca="1" si="47"/>
        <v>0.82938303743187403</v>
      </c>
      <c r="J308" s="16">
        <f t="shared" ca="1" si="48"/>
        <v>4.9359477538185814E-2</v>
      </c>
      <c r="K308" s="16"/>
      <c r="L308" s="16"/>
      <c r="R308" s="23"/>
      <c r="T308" s="23"/>
    </row>
    <row r="309" spans="2:20">
      <c r="B309">
        <f ca="1">IncomeGenerator!Q307</f>
        <v>132300.78417375244</v>
      </c>
      <c r="C309">
        <v>295</v>
      </c>
      <c r="D309">
        <f t="shared" ca="1" si="42"/>
        <v>0.88173652694610782</v>
      </c>
      <c r="E309">
        <f t="shared" ca="1" si="43"/>
        <v>0.11826347305389218</v>
      </c>
      <c r="F309" s="16">
        <f t="shared" ca="1" si="44"/>
        <v>1.1837123561092822</v>
      </c>
      <c r="G309">
        <f t="shared" ca="1" si="45"/>
        <v>138116.38310615212</v>
      </c>
      <c r="H309">
        <f t="shared" ca="1" si="46"/>
        <v>1</v>
      </c>
      <c r="I309" s="16">
        <f t="shared" ca="1" si="47"/>
        <v>0.85032003774402753</v>
      </c>
      <c r="J309" s="16">
        <f t="shared" ca="1" si="48"/>
        <v>3.1416489202080289E-2</v>
      </c>
      <c r="K309" s="16"/>
      <c r="L309" s="16"/>
    </row>
    <row r="310" spans="2:20">
      <c r="B310">
        <f ca="1">IncomeGenerator!Q308</f>
        <v>2080.6352853261496</v>
      </c>
      <c r="C310">
        <v>296</v>
      </c>
      <c r="D310">
        <f t="shared" ca="1" si="42"/>
        <v>0.8847305389221557</v>
      </c>
      <c r="E310">
        <f t="shared" ca="1" si="43"/>
        <v>0.1152694610778443</v>
      </c>
      <c r="F310" s="16">
        <f t="shared" ca="1" si="44"/>
        <v>1.1989717713854906</v>
      </c>
      <c r="G310">
        <f t="shared" ca="1" si="45"/>
        <v>138422.19484694261</v>
      </c>
      <c r="H310">
        <f t="shared" ca="1" si="46"/>
        <v>1</v>
      </c>
      <c r="I310" s="16">
        <f t="shared" ca="1" si="47"/>
        <v>0.85137141517294657</v>
      </c>
      <c r="J310" s="16">
        <f t="shared" ca="1" si="48"/>
        <v>3.335912374920913E-2</v>
      </c>
      <c r="K310" s="16"/>
      <c r="L310" s="16"/>
    </row>
    <row r="311" spans="2:20">
      <c r="B311">
        <f ca="1">IncomeGenerator!Q309</f>
        <v>32609.599524134199</v>
      </c>
      <c r="C311">
        <v>297</v>
      </c>
      <c r="D311">
        <f t="shared" ca="1" si="42"/>
        <v>0.88772455089820357</v>
      </c>
      <c r="E311">
        <f t="shared" ca="1" si="43"/>
        <v>0.11227544910179643</v>
      </c>
      <c r="F311" s="16">
        <f t="shared" ca="1" si="44"/>
        <v>1.2145155953195008</v>
      </c>
      <c r="G311">
        <f t="shared" ca="1" si="45"/>
        <v>140353.81388146177</v>
      </c>
      <c r="H311">
        <f t="shared" ca="1" si="46"/>
        <v>1</v>
      </c>
      <c r="I311" s="16">
        <f t="shared" ca="1" si="47"/>
        <v>0.85789804315804297</v>
      </c>
      <c r="J311" s="16">
        <f t="shared" ca="1" si="48"/>
        <v>2.9826507740160602E-2</v>
      </c>
      <c r="K311" s="16"/>
      <c r="L311" s="16"/>
    </row>
    <row r="312" spans="2:20">
      <c r="B312">
        <f ca="1">IncomeGenerator!Q310</f>
        <v>64770.603914142426</v>
      </c>
      <c r="C312">
        <v>298</v>
      </c>
      <c r="D312">
        <f t="shared" ca="1" si="42"/>
        <v>0.89071856287425155</v>
      </c>
      <c r="E312">
        <f t="shared" ca="1" si="43"/>
        <v>0.10928143712574845</v>
      </c>
      <c r="F312" s="16">
        <f t="shared" ca="1" si="44"/>
        <v>1.2303585331338815</v>
      </c>
      <c r="G312">
        <f t="shared" ca="1" si="45"/>
        <v>141122.3967924082</v>
      </c>
      <c r="H312">
        <f t="shared" ca="1" si="46"/>
        <v>1</v>
      </c>
      <c r="I312" s="16">
        <f t="shared" ca="1" si="47"/>
        <v>0.86044018705722136</v>
      </c>
      <c r="J312" s="16">
        <f t="shared" ca="1" si="48"/>
        <v>3.027837581703019E-2</v>
      </c>
      <c r="K312" s="16"/>
      <c r="L312" s="16"/>
    </row>
    <row r="313" spans="2:20">
      <c r="B313">
        <f ca="1">IncomeGenerator!Q311</f>
        <v>31183.343651931173</v>
      </c>
      <c r="C313">
        <v>299</v>
      </c>
      <c r="D313">
        <f t="shared" ca="1" si="42"/>
        <v>0.89371257485029942</v>
      </c>
      <c r="E313">
        <f t="shared" ca="1" si="43"/>
        <v>0.10628742514970058</v>
      </c>
      <c r="F313" s="16">
        <f t="shared" ca="1" si="44"/>
        <v>1.2465164595577936</v>
      </c>
      <c r="G313">
        <f t="shared" ca="1" si="45"/>
        <v>142217.76438327495</v>
      </c>
      <c r="H313">
        <f t="shared" ca="1" si="46"/>
        <v>1</v>
      </c>
      <c r="I313" s="16">
        <f t="shared" ca="1" si="47"/>
        <v>0.86400945204434065</v>
      </c>
      <c r="J313" s="16">
        <f t="shared" ca="1" si="48"/>
        <v>2.970312280595877E-2</v>
      </c>
      <c r="K313" s="16"/>
      <c r="L313" s="16"/>
    </row>
    <row r="314" spans="2:20">
      <c r="B314">
        <f ca="1">IncomeGenerator!Q312</f>
        <v>146167.38812431198</v>
      </c>
      <c r="C314">
        <v>300</v>
      </c>
      <c r="D314">
        <f t="shared" ca="1" si="42"/>
        <v>0.8967065868263473</v>
      </c>
      <c r="E314">
        <f t="shared" ca="1" si="43"/>
        <v>0.1032934131736527</v>
      </c>
      <c r="F314" s="16">
        <f t="shared" ca="1" si="44"/>
        <v>1.263006548446578</v>
      </c>
      <c r="G314">
        <f t="shared" ca="1" si="45"/>
        <v>146167.38812431198</v>
      </c>
      <c r="H314">
        <f t="shared" ca="1" si="46"/>
        <v>1</v>
      </c>
      <c r="I314" s="16">
        <f t="shared" ca="1" si="47"/>
        <v>0.87635775592198872</v>
      </c>
      <c r="J314" s="16">
        <f t="shared" ca="1" si="48"/>
        <v>2.0348830904358572E-2</v>
      </c>
      <c r="K314" s="16"/>
      <c r="L314" s="16"/>
    </row>
    <row r="315" spans="2:20">
      <c r="B315">
        <f ca="1">IncomeGenerator!Q313</f>
        <v>2467.5154171576987</v>
      </c>
      <c r="C315">
        <v>301</v>
      </c>
      <c r="D315">
        <f t="shared" ca="1" si="42"/>
        <v>0.89970059880239517</v>
      </c>
      <c r="E315">
        <f t="shared" ca="1" si="43"/>
        <v>0.10029940119760483</v>
      </c>
      <c r="F315" s="16">
        <f t="shared" ca="1" si="44"/>
        <v>1.2798474210113524</v>
      </c>
      <c r="G315">
        <f t="shared" ca="1" si="45"/>
        <v>147782.87678222952</v>
      </c>
      <c r="H315">
        <f t="shared" ca="1" si="46"/>
        <v>1</v>
      </c>
      <c r="I315" s="16">
        <f t="shared" ca="1" si="47"/>
        <v>0.88117504865770213</v>
      </c>
      <c r="J315" s="16">
        <f t="shared" ca="1" si="48"/>
        <v>1.8525550144693037E-2</v>
      </c>
      <c r="K315" s="16"/>
      <c r="L315" s="16"/>
    </row>
    <row r="316" spans="2:20">
      <c r="B316">
        <f ca="1">IncomeGenerator!Q314</f>
        <v>249577.09583974269</v>
      </c>
      <c r="C316">
        <v>302</v>
      </c>
      <c r="D316">
        <f t="shared" ca="1" si="42"/>
        <v>0.90269461077844315</v>
      </c>
      <c r="E316">
        <f t="shared" ca="1" si="43"/>
        <v>9.7305389221556848E-2</v>
      </c>
      <c r="F316" s="16">
        <f t="shared" ca="1" si="44"/>
        <v>1.29705931597736</v>
      </c>
      <c r="G316">
        <f t="shared" ca="1" si="45"/>
        <v>150947.16108636817</v>
      </c>
      <c r="H316">
        <f t="shared" ca="1" si="46"/>
        <v>1</v>
      </c>
      <c r="I316" s="16">
        <f t="shared" ca="1" si="47"/>
        <v>0.8902231967186377</v>
      </c>
      <c r="J316" s="16">
        <f t="shared" ca="1" si="48"/>
        <v>1.2471414059805452E-2</v>
      </c>
      <c r="K316" s="16"/>
      <c r="L316" s="16"/>
    </row>
    <row r="317" spans="2:20">
      <c r="B317">
        <f ca="1">IncomeGenerator!Q315</f>
        <v>23474.241173155671</v>
      </c>
      <c r="C317">
        <v>303</v>
      </c>
      <c r="D317">
        <f t="shared" ca="1" si="42"/>
        <v>0.90568862275449102</v>
      </c>
      <c r="E317">
        <f t="shared" ca="1" si="43"/>
        <v>9.4311377245508976E-2</v>
      </c>
      <c r="F317" s="16">
        <f t="shared" ca="1" si="44"/>
        <v>1.3146642857041282</v>
      </c>
      <c r="G317">
        <f t="shared" ca="1" si="45"/>
        <v>152492.09476981079</v>
      </c>
      <c r="H317">
        <f t="shared" ca="1" si="46"/>
        <v>1</v>
      </c>
      <c r="I317" s="16">
        <f t="shared" ca="1" si="47"/>
        <v>0.8944566023609497</v>
      </c>
      <c r="J317" s="16">
        <f t="shared" ca="1" si="48"/>
        <v>1.123202039354132E-2</v>
      </c>
      <c r="K317" s="16"/>
      <c r="L317" s="16"/>
    </row>
    <row r="318" spans="2:20">
      <c r="B318">
        <f ca="1">IncomeGenerator!Q316</f>
        <v>1082.1337346729076</v>
      </c>
      <c r="C318">
        <v>304</v>
      </c>
      <c r="D318">
        <f t="shared" ca="1" si="42"/>
        <v>0.9086826347305389</v>
      </c>
      <c r="E318">
        <f t="shared" ca="1" si="43"/>
        <v>9.1317365269461104E-2</v>
      </c>
      <c r="F318" s="16">
        <f t="shared" ca="1" si="44"/>
        <v>1.3326864231966631</v>
      </c>
      <c r="G318">
        <f t="shared" ca="1" si="45"/>
        <v>152641.4482637113</v>
      </c>
      <c r="H318">
        <f t="shared" ca="1" si="46"/>
        <v>1</v>
      </c>
      <c r="I318" s="16">
        <f t="shared" ca="1" si="47"/>
        <v>0.89485951282463039</v>
      </c>
      <c r="J318" s="16">
        <f t="shared" ca="1" si="48"/>
        <v>1.3823121905908509E-2</v>
      </c>
      <c r="K318" s="16"/>
      <c r="L318" s="16"/>
    </row>
    <row r="319" spans="2:20">
      <c r="B319">
        <f ca="1">IncomeGenerator!Q317</f>
        <v>101937.37601874597</v>
      </c>
      <c r="C319">
        <v>305</v>
      </c>
      <c r="D319">
        <f t="shared" ca="1" si="42"/>
        <v>0.91167664670658688</v>
      </c>
      <c r="E319">
        <f t="shared" ca="1" si="43"/>
        <v>8.832335329341312E-2</v>
      </c>
      <c r="F319" s="16">
        <f t="shared" ca="1" si="44"/>
        <v>1.3511521260686545</v>
      </c>
      <c r="G319">
        <f t="shared" ca="1" si="45"/>
        <v>153166.05664704143</v>
      </c>
      <c r="H319">
        <f t="shared" ca="1" si="46"/>
        <v>1</v>
      </c>
      <c r="I319" s="16">
        <f t="shared" ca="1" si="47"/>
        <v>0.89626592384775616</v>
      </c>
      <c r="J319" s="16">
        <f t="shared" ca="1" si="48"/>
        <v>1.5410722858830717E-2</v>
      </c>
      <c r="K319" s="16"/>
      <c r="L319" s="16"/>
    </row>
    <row r="320" spans="2:20">
      <c r="B320">
        <f ca="1">IncomeGenerator!Q318</f>
        <v>43680.821228725683</v>
      </c>
      <c r="C320">
        <v>306</v>
      </c>
      <c r="D320">
        <f t="shared" ca="1" si="42"/>
        <v>0.91467065868263475</v>
      </c>
      <c r="E320">
        <f t="shared" ca="1" si="43"/>
        <v>8.5329341317365248E-2</v>
      </c>
      <c r="F320" s="16">
        <f t="shared" ca="1" si="44"/>
        <v>1.3700904049585245</v>
      </c>
      <c r="G320">
        <f t="shared" ca="1" si="45"/>
        <v>153202.92508489697</v>
      </c>
      <c r="H320">
        <f t="shared" ca="1" si="46"/>
        <v>1</v>
      </c>
      <c r="I320" s="16">
        <f t="shared" ca="1" si="47"/>
        <v>0.89636424786377655</v>
      </c>
      <c r="J320" s="16">
        <f t="shared" ca="1" si="48"/>
        <v>1.8306410818858199E-2</v>
      </c>
      <c r="K320" s="16"/>
      <c r="L320" s="16"/>
    </row>
    <row r="321" spans="2:12">
      <c r="B321">
        <f ca="1">IncomeGenerator!Q319</f>
        <v>24919.198824435589</v>
      </c>
      <c r="C321">
        <v>307</v>
      </c>
      <c r="D321">
        <f t="shared" ca="1" si="42"/>
        <v>0.91766467065868262</v>
      </c>
      <c r="E321">
        <f t="shared" ca="1" si="43"/>
        <v>8.2335329341317376E-2</v>
      </c>
      <c r="F321" s="16">
        <f t="shared" ca="1" si="44"/>
        <v>1.3895332457446967</v>
      </c>
      <c r="G321">
        <f t="shared" ca="1" si="45"/>
        <v>155995.33575065827</v>
      </c>
      <c r="H321">
        <f t="shared" ca="1" si="46"/>
        <v>1</v>
      </c>
      <c r="I321" s="16">
        <f t="shared" ca="1" si="47"/>
        <v>0.90361601227377253</v>
      </c>
      <c r="J321" s="16">
        <f t="shared" ca="1" si="48"/>
        <v>1.4048658384910095E-2</v>
      </c>
      <c r="K321" s="16"/>
      <c r="L321" s="16"/>
    </row>
    <row r="322" spans="2:12">
      <c r="B322">
        <f ca="1">IncomeGenerator!Q320</f>
        <v>66950.942156929246</v>
      </c>
      <c r="C322">
        <v>308</v>
      </c>
      <c r="D322">
        <f t="shared" ca="1" si="42"/>
        <v>0.9206586826347305</v>
      </c>
      <c r="E322">
        <f t="shared" ca="1" si="43"/>
        <v>7.9341317365269504E-2</v>
      </c>
      <c r="F322" s="16">
        <f t="shared" ca="1" si="44"/>
        <v>1.4095160372914761</v>
      </c>
      <c r="G322">
        <f t="shared" ca="1" si="45"/>
        <v>159401.71092301758</v>
      </c>
      <c r="H322">
        <f t="shared" ca="1" si="46"/>
        <v>1</v>
      </c>
      <c r="I322" s="16">
        <f t="shared" ca="1" si="47"/>
        <v>0.91194857312229283</v>
      </c>
      <c r="J322" s="16">
        <f t="shared" ca="1" si="48"/>
        <v>8.7101095124376693E-3</v>
      </c>
      <c r="K322" s="16"/>
      <c r="L322" s="16"/>
    </row>
    <row r="323" spans="2:12">
      <c r="B323">
        <f ca="1">IncomeGenerator!Q321</f>
        <v>76377.769807739576</v>
      </c>
      <c r="C323">
        <v>309</v>
      </c>
      <c r="D323">
        <f t="shared" ca="1" si="42"/>
        <v>0.92365269461077848</v>
      </c>
      <c r="E323">
        <f t="shared" ca="1" si="43"/>
        <v>7.634730538922152E-2</v>
      </c>
      <c r="F323" s="16">
        <f t="shared" ca="1" si="44"/>
        <v>1.4300780795660561</v>
      </c>
      <c r="G323">
        <f t="shared" ca="1" si="45"/>
        <v>164987.56578973812</v>
      </c>
      <c r="H323">
        <f t="shared" ca="1" si="46"/>
        <v>1</v>
      </c>
      <c r="I323" s="16">
        <f t="shared" ca="1" si="47"/>
        <v>0.92443175432034608</v>
      </c>
      <c r="J323" s="16">
        <f t="shared" ca="1" si="48"/>
        <v>-7.7905970956759774E-4</v>
      </c>
      <c r="K323" s="16"/>
      <c r="L323" s="16"/>
    </row>
    <row r="324" spans="2:12">
      <c r="B324">
        <f ca="1">IncomeGenerator!Q322</f>
        <v>1132.4021668570972</v>
      </c>
      <c r="C324">
        <v>310</v>
      </c>
      <c r="D324">
        <f t="shared" ca="1" si="42"/>
        <v>0.92664670658682635</v>
      </c>
      <c r="E324">
        <f t="shared" ca="1" si="43"/>
        <v>7.3353293413173648E-2</v>
      </c>
      <c r="F324" s="16">
        <f t="shared" ca="1" si="44"/>
        <v>1.4512631910577394</v>
      </c>
      <c r="G324">
        <f t="shared" ca="1" si="45"/>
        <v>169257.97217243575</v>
      </c>
      <c r="H324">
        <f t="shared" ca="1" si="46"/>
        <v>1</v>
      </c>
      <c r="I324" s="16">
        <f t="shared" ca="1" si="47"/>
        <v>0.93302883160903904</v>
      </c>
      <c r="J324" s="16">
        <f t="shared" ca="1" si="48"/>
        <v>-6.3821250222126924E-3</v>
      </c>
      <c r="K324" s="16"/>
      <c r="L324" s="16"/>
    </row>
    <row r="325" spans="2:12">
      <c r="B325">
        <f ca="1">IncomeGenerator!Q323</f>
        <v>26065.69588576127</v>
      </c>
      <c r="C325">
        <v>311</v>
      </c>
      <c r="D325">
        <f t="shared" ca="1" si="42"/>
        <v>0.92964071856287422</v>
      </c>
      <c r="E325">
        <f t="shared" ca="1" si="43"/>
        <v>7.0359281437125776E-2</v>
      </c>
      <c r="F325" s="16">
        <f t="shared" ca="1" si="44"/>
        <v>1.4731204398666056</v>
      </c>
      <c r="G325">
        <f t="shared" ca="1" si="45"/>
        <v>173001.37444759655</v>
      </c>
      <c r="H325">
        <f t="shared" ca="1" si="46"/>
        <v>1</v>
      </c>
      <c r="I325" s="16">
        <f t="shared" ca="1" si="47"/>
        <v>0.93992466635931216</v>
      </c>
      <c r="J325" s="16">
        <f t="shared" ca="1" si="48"/>
        <v>-1.0283947796437931E-2</v>
      </c>
      <c r="K325" s="16"/>
      <c r="L325" s="16"/>
    </row>
    <row r="326" spans="2:12">
      <c r="B326">
        <f ca="1">IncomeGenerator!Q324</f>
        <v>93036.694247918975</v>
      </c>
      <c r="C326">
        <v>312</v>
      </c>
      <c r="D326">
        <f t="shared" ca="1" si="42"/>
        <v>0.93263473053892221</v>
      </c>
      <c r="E326">
        <f t="shared" ca="1" si="43"/>
        <v>6.7365269461077792E-2</v>
      </c>
      <c r="F326" s="16">
        <f t="shared" ca="1" si="44"/>
        <v>1.495705030131018</v>
      </c>
      <c r="G326">
        <f t="shared" ca="1" si="45"/>
        <v>174524.26754219699</v>
      </c>
      <c r="H326">
        <f t="shared" ca="1" si="46"/>
        <v>1</v>
      </c>
      <c r="I326" s="16">
        <f t="shared" ca="1" si="47"/>
        <v>0.94256563377187663</v>
      </c>
      <c r="J326" s="16">
        <f t="shared" ca="1" si="48"/>
        <v>-9.9309032329544245E-3</v>
      </c>
      <c r="K326" s="16"/>
      <c r="L326" s="16"/>
    </row>
    <row r="327" spans="2:12">
      <c r="B327">
        <f ca="1">IncomeGenerator!Q325</f>
        <v>14868.13259903399</v>
      </c>
      <c r="C327">
        <v>313</v>
      </c>
      <c r="D327">
        <f t="shared" ca="1" si="42"/>
        <v>0.93562874251497008</v>
      </c>
      <c r="E327">
        <f t="shared" ca="1" si="43"/>
        <v>6.437125748502992E-2</v>
      </c>
      <c r="F327" s="16">
        <f t="shared" ca="1" si="44"/>
        <v>1.5190793853858877</v>
      </c>
      <c r="G327">
        <f t="shared" ca="1" si="45"/>
        <v>175727.9036700195</v>
      </c>
      <c r="H327">
        <f t="shared" ca="1" si="46"/>
        <v>1</v>
      </c>
      <c r="I327" s="16">
        <f t="shared" ca="1" si="47"/>
        <v>0.94458761888984166</v>
      </c>
      <c r="J327" s="16">
        <f t="shared" ca="1" si="48"/>
        <v>-8.9588763748715827E-3</v>
      </c>
      <c r="K327" s="16"/>
      <c r="L327" s="16"/>
    </row>
    <row r="328" spans="2:12">
      <c r="B328">
        <f ca="1">IncomeGenerator!Q326</f>
        <v>63926.567854357098</v>
      </c>
      <c r="C328">
        <v>314</v>
      </c>
      <c r="D328">
        <f t="shared" ca="1" si="42"/>
        <v>0.93862275449101795</v>
      </c>
      <c r="E328">
        <f t="shared" ca="1" si="43"/>
        <v>6.1377245508982048E-2</v>
      </c>
      <c r="F328" s="16">
        <f t="shared" ca="1" si="44"/>
        <v>1.5433144840974669</v>
      </c>
      <c r="G328">
        <f t="shared" ca="1" si="45"/>
        <v>176586.75054099003</v>
      </c>
      <c r="H328">
        <f t="shared" ca="1" si="46"/>
        <v>1</v>
      </c>
      <c r="I328" s="16">
        <f t="shared" ca="1" si="47"/>
        <v>0.94599571776249403</v>
      </c>
      <c r="J328" s="16">
        <f t="shared" ca="1" si="48"/>
        <v>-7.372963271476074E-3</v>
      </c>
      <c r="K328" s="16"/>
      <c r="L328" s="16"/>
    </row>
    <row r="329" spans="2:12">
      <c r="B329">
        <f ca="1">IncomeGenerator!Q327</f>
        <v>36268.667950387819</v>
      </c>
      <c r="C329">
        <v>315</v>
      </c>
      <c r="D329">
        <f t="shared" ca="1" si="42"/>
        <v>0.94161676646706582</v>
      </c>
      <c r="E329">
        <f t="shared" ca="1" si="43"/>
        <v>5.8383233532934176E-2</v>
      </c>
      <c r="F329" s="16">
        <f t="shared" ca="1" si="44"/>
        <v>1.5684915216655266</v>
      </c>
      <c r="G329">
        <f t="shared" ca="1" si="45"/>
        <v>178192.71986646517</v>
      </c>
      <c r="H329">
        <f t="shared" ca="1" si="46"/>
        <v>1</v>
      </c>
      <c r="I329" s="16">
        <f t="shared" ca="1" si="47"/>
        <v>0.94855261079045583</v>
      </c>
      <c r="J329" s="16">
        <f t="shared" ca="1" si="48"/>
        <v>-6.9358443233900058E-3</v>
      </c>
      <c r="K329" s="16"/>
      <c r="L329" s="16"/>
    </row>
    <row r="330" spans="2:12">
      <c r="B330">
        <f ca="1">IncomeGenerator!Q328</f>
        <v>284449.38914210827</v>
      </c>
      <c r="C330">
        <v>316</v>
      </c>
      <c r="D330">
        <f t="shared" ca="1" si="42"/>
        <v>0.94461077844311381</v>
      </c>
      <c r="E330">
        <f t="shared" ca="1" si="43"/>
        <v>5.5389221556886192E-2</v>
      </c>
      <c r="F330" s="16">
        <f t="shared" ca="1" si="44"/>
        <v>1.594704000146127</v>
      </c>
      <c r="G330">
        <f t="shared" ca="1" si="45"/>
        <v>179659.29002734099</v>
      </c>
      <c r="H330">
        <f t="shared" ca="1" si="46"/>
        <v>1</v>
      </c>
      <c r="I330" s="16">
        <f t="shared" ca="1" si="47"/>
        <v>0.9508025715631071</v>
      </c>
      <c r="J330" s="16">
        <f t="shared" ca="1" si="48"/>
        <v>-6.1917931199932941E-3</v>
      </c>
      <c r="K330" s="16"/>
      <c r="L330" s="16"/>
    </row>
    <row r="331" spans="2:12">
      <c r="B331">
        <f ca="1">IncomeGenerator!Q329</f>
        <v>174524.26754219699</v>
      </c>
      <c r="C331">
        <v>317</v>
      </c>
      <c r="D331">
        <f t="shared" ca="1" si="42"/>
        <v>0.94760479041916168</v>
      </c>
      <c r="E331">
        <f t="shared" ca="1" si="43"/>
        <v>5.239520958083832E-2</v>
      </c>
      <c r="F331" s="16">
        <f t="shared" ca="1" si="44"/>
        <v>1.6220603857434295</v>
      </c>
      <c r="G331">
        <f t="shared" ca="1" si="45"/>
        <v>187974.20979159672</v>
      </c>
      <c r="H331">
        <f t="shared" ca="1" si="46"/>
        <v>1</v>
      </c>
      <c r="I331" s="16">
        <f t="shared" ca="1" si="47"/>
        <v>0.96211336221538557</v>
      </c>
      <c r="J331" s="16">
        <f t="shared" ca="1" si="48"/>
        <v>-1.450857179622389E-2</v>
      </c>
      <c r="K331" s="16"/>
      <c r="L331" s="16"/>
    </row>
    <row r="332" spans="2:12">
      <c r="B332">
        <f ca="1">IncomeGenerator!Q330</f>
        <v>39805.045014011783</v>
      </c>
      <c r="C332">
        <v>318</v>
      </c>
      <c r="D332">
        <f t="shared" ca="1" si="42"/>
        <v>0.95059880239520955</v>
      </c>
      <c r="E332">
        <f t="shared" ca="1" si="43"/>
        <v>4.9401197604790448E-2</v>
      </c>
      <c r="F332" s="16">
        <f t="shared" ca="1" si="44"/>
        <v>1.6506875309450821</v>
      </c>
      <c r="G332">
        <f t="shared" ca="1" si="45"/>
        <v>189571.52495002485</v>
      </c>
      <c r="H332">
        <f t="shared" ca="1" si="46"/>
        <v>1</v>
      </c>
      <c r="I332" s="16">
        <f t="shared" ca="1" si="47"/>
        <v>0.96402205894994175</v>
      </c>
      <c r="J332" s="16">
        <f t="shared" ca="1" si="48"/>
        <v>-1.3423256554732199E-2</v>
      </c>
      <c r="K332" s="16"/>
      <c r="L332" s="16"/>
    </row>
    <row r="333" spans="2:12">
      <c r="B333">
        <f ca="1">IncomeGenerator!Q331</f>
        <v>17125.881991083639</v>
      </c>
      <c r="C333">
        <v>319</v>
      </c>
      <c r="D333">
        <f t="shared" ca="1" si="42"/>
        <v>0.95359281437125754</v>
      </c>
      <c r="E333">
        <f t="shared" ca="1" si="43"/>
        <v>4.6407185628742464E-2</v>
      </c>
      <c r="F333" s="16">
        <f t="shared" ca="1" si="44"/>
        <v>1.6807351430691415</v>
      </c>
      <c r="G333">
        <f t="shared" ca="1" si="45"/>
        <v>189721.32061658497</v>
      </c>
      <c r="H333">
        <f t="shared" ca="1" si="46"/>
        <v>1</v>
      </c>
      <c r="I333" s="16">
        <f t="shared" ca="1" si="47"/>
        <v>0.96419694276360424</v>
      </c>
      <c r="J333" s="16">
        <f t="shared" ca="1" si="48"/>
        <v>-1.0604128392346701E-2</v>
      </c>
      <c r="K333" s="16"/>
      <c r="L333" s="16"/>
    </row>
    <row r="334" spans="2:12">
      <c r="B334">
        <f ca="1">IncomeGenerator!Q332</f>
        <v>11278.830365535789</v>
      </c>
      <c r="C334">
        <v>320</v>
      </c>
      <c r="D334">
        <f t="shared" ca="1" si="42"/>
        <v>0.95658682634730541</v>
      </c>
      <c r="E334">
        <f t="shared" ca="1" si="43"/>
        <v>4.3413173652694592E-2</v>
      </c>
      <c r="F334" s="16">
        <f t="shared" ca="1" si="44"/>
        <v>1.7123817106205175</v>
      </c>
      <c r="G334">
        <f t="shared" ca="1" si="45"/>
        <v>197367.52179038664</v>
      </c>
      <c r="H334">
        <f t="shared" ca="1" si="46"/>
        <v>1</v>
      </c>
      <c r="I334" s="16">
        <f t="shared" ca="1" si="47"/>
        <v>0.97224010480848044</v>
      </c>
      <c r="J334" s="16">
        <f t="shared" ca="1" si="48"/>
        <v>-1.5653278461175035E-2</v>
      </c>
      <c r="K334" s="16"/>
      <c r="L334" s="16"/>
    </row>
    <row r="335" spans="2:12">
      <c r="B335">
        <f ca="1">IncomeGenerator!Q333</f>
        <v>27739.053871455937</v>
      </c>
      <c r="C335">
        <v>321</v>
      </c>
      <c r="D335">
        <f t="shared" ca="1" si="42"/>
        <v>0.95958083832335328</v>
      </c>
      <c r="E335">
        <f t="shared" ca="1" si="43"/>
        <v>4.041916167664672E-2</v>
      </c>
      <c r="F335" s="16">
        <f t="shared" ca="1" si="44"/>
        <v>1.7458425016967576</v>
      </c>
      <c r="G335">
        <f t="shared" ca="1" si="45"/>
        <v>198151.80935209678</v>
      </c>
      <c r="H335">
        <f t="shared" ca="1" si="46"/>
        <v>1</v>
      </c>
      <c r="I335" s="16">
        <f t="shared" ca="1" si="47"/>
        <v>0.97297242443340648</v>
      </c>
      <c r="J335" s="16">
        <f t="shared" ca="1" si="48"/>
        <v>-1.33915861100532E-2</v>
      </c>
      <c r="K335" s="16"/>
      <c r="L335" s="16"/>
    </row>
    <row r="336" spans="2:12">
      <c r="B336">
        <f ca="1">IncomeGenerator!Q334</f>
        <v>37160.790091042953</v>
      </c>
      <c r="C336">
        <v>322</v>
      </c>
      <c r="D336">
        <f t="shared" ca="1" si="42"/>
        <v>0.96257485029940115</v>
      </c>
      <c r="E336">
        <f t="shared" ca="1" si="43"/>
        <v>3.7425149700598848E-2</v>
      </c>
      <c r="F336" s="16">
        <f t="shared" ca="1" si="44"/>
        <v>1.7813805749396296</v>
      </c>
      <c r="G336">
        <f t="shared" ca="1" si="45"/>
        <v>209704.95090428987</v>
      </c>
      <c r="H336">
        <f t="shared" ca="1" si="46"/>
        <v>1</v>
      </c>
      <c r="I336" s="16">
        <f t="shared" ca="1" si="47"/>
        <v>0.98202059950751386</v>
      </c>
      <c r="J336" s="16">
        <f t="shared" ca="1" si="48"/>
        <v>-1.9445749208112706E-2</v>
      </c>
      <c r="K336" s="16"/>
      <c r="L336" s="16"/>
    </row>
    <row r="337" spans="2:12">
      <c r="B337">
        <f ca="1">IncomeGenerator!Q335</f>
        <v>11731.426017485255</v>
      </c>
      <c r="C337">
        <v>323</v>
      </c>
      <c r="D337">
        <f t="shared" ca="1" si="42"/>
        <v>0.96556886227544914</v>
      </c>
      <c r="E337">
        <f t="shared" ca="1" si="43"/>
        <v>3.4431137724550864E-2</v>
      </c>
      <c r="F337" s="16">
        <f t="shared" ca="1" si="44"/>
        <v>1.8193222849227844</v>
      </c>
      <c r="G337">
        <f t="shared" ca="1" si="45"/>
        <v>229089.48350824919</v>
      </c>
      <c r="H337">
        <f t="shared" ca="1" si="46"/>
        <v>1</v>
      </c>
      <c r="I337" s="16">
        <f t="shared" ca="1" si="47"/>
        <v>0.99144427996631102</v>
      </c>
      <c r="J337" s="16">
        <f t="shared" ca="1" si="48"/>
        <v>-2.5875417690861879E-2</v>
      </c>
      <c r="K337" s="16"/>
      <c r="L337" s="16"/>
    </row>
    <row r="338" spans="2:12">
      <c r="B338">
        <f ca="1">IncomeGenerator!Q336</f>
        <v>31064.163349960687</v>
      </c>
      <c r="C338">
        <v>324</v>
      </c>
      <c r="D338">
        <f t="shared" ca="1" si="42"/>
        <v>0.96856287425149701</v>
      </c>
      <c r="E338">
        <f t="shared" ca="1" si="43"/>
        <v>3.1437125748502992E-2</v>
      </c>
      <c r="F338" s="16">
        <f t="shared" ca="1" si="44"/>
        <v>1.8600796949211214</v>
      </c>
      <c r="G338">
        <f t="shared" ca="1" si="45"/>
        <v>231256.50133549477</v>
      </c>
      <c r="H338">
        <f t="shared" ca="1" si="46"/>
        <v>1</v>
      </c>
      <c r="I338" s="16">
        <f t="shared" ca="1" si="47"/>
        <v>0.99216212323896158</v>
      </c>
      <c r="J338" s="16">
        <f t="shared" ca="1" si="48"/>
        <v>-2.3599248987464572E-2</v>
      </c>
      <c r="K338" s="16"/>
      <c r="L338" s="16"/>
    </row>
    <row r="339" spans="2:12">
      <c r="B339">
        <f ca="1">IncomeGenerator!Q337</f>
        <v>68081.736245991124</v>
      </c>
      <c r="C339">
        <v>325</v>
      </c>
      <c r="D339">
        <f t="shared" ca="1" si="42"/>
        <v>0.97155688622754488</v>
      </c>
      <c r="E339">
        <f t="shared" ca="1" si="43"/>
        <v>2.844311377245512E-2</v>
      </c>
      <c r="F339" s="16">
        <f t="shared" ca="1" si="44"/>
        <v>1.9041839786906027</v>
      </c>
      <c r="G339">
        <f t="shared" ca="1" si="45"/>
        <v>234264.06376158862</v>
      </c>
      <c r="H339">
        <f t="shared" ca="1" si="46"/>
        <v>1</v>
      </c>
      <c r="I339" s="16">
        <f t="shared" ca="1" si="47"/>
        <v>0.99307042816231861</v>
      </c>
      <c r="J339" s="16">
        <f t="shared" ca="1" si="48"/>
        <v>-2.1513541934773728E-2</v>
      </c>
      <c r="K339" s="16"/>
      <c r="L339" s="16"/>
    </row>
    <row r="340" spans="2:12">
      <c r="B340">
        <f ca="1">IncomeGenerator!Q338</f>
        <v>61654.99384992243</v>
      </c>
      <c r="C340">
        <v>326</v>
      </c>
      <c r="D340">
        <f t="shared" ca="1" si="42"/>
        <v>0.97455089820359286</v>
      </c>
      <c r="E340">
        <f t="shared" ca="1" si="43"/>
        <v>2.5449101796407136E-2</v>
      </c>
      <c r="F340" s="16">
        <f t="shared" ca="1" si="44"/>
        <v>1.952337031784376</v>
      </c>
      <c r="G340">
        <f t="shared" ca="1" si="45"/>
        <v>249577.09583974269</v>
      </c>
      <c r="H340">
        <f t="shared" ca="1" si="46"/>
        <v>1</v>
      </c>
      <c r="I340" s="16">
        <f t="shared" ca="1" si="47"/>
        <v>0.99640100423372835</v>
      </c>
      <c r="J340" s="16">
        <f t="shared" ca="1" si="48"/>
        <v>-2.1850106030135485E-2</v>
      </c>
      <c r="K340" s="16"/>
      <c r="L340" s="16"/>
    </row>
    <row r="341" spans="2:12">
      <c r="B341">
        <f ca="1">IncomeGenerator!Q339</f>
        <v>27942.754707391126</v>
      </c>
      <c r="C341">
        <v>327</v>
      </c>
      <c r="D341">
        <f t="shared" ca="1" si="42"/>
        <v>0.97754491017964074</v>
      </c>
      <c r="E341">
        <f t="shared" ca="1" si="43"/>
        <v>2.2455089820359264E-2</v>
      </c>
      <c r="F341" s="16">
        <f t="shared" ca="1" si="44"/>
        <v>2.0054947668615295</v>
      </c>
      <c r="G341">
        <f t="shared" ca="1" si="45"/>
        <v>275947.92723041313</v>
      </c>
      <c r="H341">
        <f t="shared" ca="1" si="46"/>
        <v>1</v>
      </c>
      <c r="I341" s="16">
        <f t="shared" ca="1" si="47"/>
        <v>0.99895753100866935</v>
      </c>
      <c r="J341" s="16">
        <f t="shared" ca="1" si="48"/>
        <v>-2.1412620829028617E-2</v>
      </c>
      <c r="K341" s="16"/>
      <c r="L341" s="16"/>
    </row>
    <row r="342" spans="2:12">
      <c r="B342">
        <f ca="1">IncomeGenerator!Q340</f>
        <v>37540.765540512926</v>
      </c>
      <c r="C342">
        <v>328</v>
      </c>
      <c r="D342">
        <f t="shared" ca="1" si="42"/>
        <v>0.98053892215568861</v>
      </c>
      <c r="E342">
        <f t="shared" ca="1" si="43"/>
        <v>1.9461077844311392E-2</v>
      </c>
      <c r="F342" s="16">
        <f t="shared" ca="1" si="44"/>
        <v>2.0650089265293894</v>
      </c>
      <c r="G342">
        <f t="shared" ca="1" si="45"/>
        <v>281631.14294574567</v>
      </c>
      <c r="H342">
        <f t="shared" ca="1" si="46"/>
        <v>1</v>
      </c>
      <c r="I342" s="16">
        <f t="shared" ca="1" si="47"/>
        <v>0.99921648812306896</v>
      </c>
      <c r="J342" s="16">
        <f t="shared" ca="1" si="48"/>
        <v>-1.867756596738035E-2</v>
      </c>
      <c r="K342" s="16"/>
      <c r="L342" s="16"/>
    </row>
    <row r="343" spans="2:12">
      <c r="B343">
        <f ca="1">IncomeGenerator!Q341</f>
        <v>69635.496596599187</v>
      </c>
      <c r="C343">
        <v>329</v>
      </c>
      <c r="D343">
        <f t="shared" ca="1" si="42"/>
        <v>0.98353293413173648</v>
      </c>
      <c r="E343">
        <f t="shared" ca="1" si="43"/>
        <v>1.646706586826352E-2</v>
      </c>
      <c r="F343" s="16">
        <f t="shared" ca="1" si="44"/>
        <v>2.1328853582464888</v>
      </c>
      <c r="G343">
        <f t="shared" ca="1" si="45"/>
        <v>284449.38914210827</v>
      </c>
      <c r="H343">
        <f t="shared" ca="1" si="46"/>
        <v>1</v>
      </c>
      <c r="I343" s="16">
        <f t="shared" ca="1" si="47"/>
        <v>0.99932160569923956</v>
      </c>
      <c r="J343" s="16">
        <f t="shared" ca="1" si="48"/>
        <v>-1.5788671567503076E-2</v>
      </c>
      <c r="K343" s="16"/>
      <c r="L343" s="16"/>
    </row>
    <row r="344" spans="2:12">
      <c r="B344">
        <f ca="1">IncomeGenerator!Q342</f>
        <v>59195.975866783672</v>
      </c>
      <c r="C344">
        <v>330</v>
      </c>
      <c r="D344">
        <f t="shared" ca="1" si="42"/>
        <v>0.98652694610778446</v>
      </c>
      <c r="E344">
        <f t="shared" ca="1" si="43"/>
        <v>1.3473053892215536E-2</v>
      </c>
      <c r="F344" s="16">
        <f t="shared" ca="1" si="44"/>
        <v>2.2122976151794509</v>
      </c>
      <c r="G344">
        <f t="shared" ca="1" si="45"/>
        <v>296606.97103501193</v>
      </c>
      <c r="H344">
        <f t="shared" ca="1" si="46"/>
        <v>1</v>
      </c>
      <c r="I344" s="16">
        <f t="shared" ca="1" si="47"/>
        <v>0.99964233377885192</v>
      </c>
      <c r="J344" s="16">
        <f t="shared" ca="1" si="48"/>
        <v>-1.3115387671067458E-2</v>
      </c>
      <c r="K344" s="16"/>
      <c r="L344" s="16"/>
    </row>
    <row r="345" spans="2:12">
      <c r="B345">
        <f ca="1">IncomeGenerator!Q343</f>
        <v>102611.05054323854</v>
      </c>
      <c r="C345">
        <v>331</v>
      </c>
      <c r="D345">
        <f t="shared" ca="1" si="42"/>
        <v>0.98952095808383234</v>
      </c>
      <c r="E345">
        <f t="shared" ca="1" si="43"/>
        <v>1.0479041916167664E-2</v>
      </c>
      <c r="F345" s="16">
        <f t="shared" ca="1" si="44"/>
        <v>2.3087387291928314</v>
      </c>
      <c r="G345">
        <f t="shared" ca="1" si="45"/>
        <v>336252.85038832552</v>
      </c>
      <c r="H345">
        <f t="shared" ca="1" si="46"/>
        <v>1</v>
      </c>
      <c r="I345" s="16">
        <f t="shared" ca="1" si="47"/>
        <v>0.99996412921274358</v>
      </c>
      <c r="J345" s="16">
        <f t="shared" ca="1" si="48"/>
        <v>-1.0443171128911244E-2</v>
      </c>
      <c r="K345" s="16"/>
      <c r="L345" s="16"/>
    </row>
    <row r="346" spans="2:12">
      <c r="B346">
        <f ca="1">IncomeGenerator!Q344</f>
        <v>64275.384684585311</v>
      </c>
      <c r="C346">
        <v>332</v>
      </c>
      <c r="D346">
        <f t="shared" ca="1" si="42"/>
        <v>0.99251497005988021</v>
      </c>
      <c r="E346">
        <f t="shared" ca="1" si="43"/>
        <v>7.4850299401197917E-3</v>
      </c>
      <c r="F346" s="16">
        <f t="shared" ca="1" si="44"/>
        <v>2.4331025614804052</v>
      </c>
      <c r="G346">
        <f t="shared" ca="1" si="45"/>
        <v>431979.74033125746</v>
      </c>
      <c r="H346">
        <f t="shared" ca="1" si="46"/>
        <v>1</v>
      </c>
      <c r="I346" s="16">
        <f t="shared" ca="1" si="47"/>
        <v>0.9999999642366848</v>
      </c>
      <c r="J346" s="16">
        <f t="shared" ca="1" si="48"/>
        <v>-7.4849941768045936E-3</v>
      </c>
      <c r="K346" s="16"/>
      <c r="L346" s="16"/>
    </row>
    <row r="347" spans="2:12">
      <c r="B347">
        <f ca="1">IncomeGenerator!Q345</f>
        <v>15875.474935298602</v>
      </c>
      <c r="C347">
        <v>333</v>
      </c>
      <c r="D347">
        <f t="shared" ca="1" si="42"/>
        <v>0.99550898203592819</v>
      </c>
      <c r="E347">
        <f t="shared" ca="1" si="43"/>
        <v>4.4910179640718084E-3</v>
      </c>
      <c r="F347" s="16">
        <f t="shared" ca="1" si="44"/>
        <v>2.6127371245687199</v>
      </c>
      <c r="G347">
        <f t="shared" ca="1" si="45"/>
        <v>437412.46160063241</v>
      </c>
      <c r="H347">
        <f t="shared" ca="1" si="46"/>
        <v>1</v>
      </c>
      <c r="I347" s="16">
        <f t="shared" ca="1" si="47"/>
        <v>0.99999997720479872</v>
      </c>
      <c r="J347" s="16">
        <f t="shared" ca="1" si="48"/>
        <v>-4.4909951688705263E-3</v>
      </c>
      <c r="K347" s="16"/>
      <c r="L347" s="16"/>
    </row>
    <row r="348" spans="2:12">
      <c r="B348">
        <f ca="1">IncomeGenerator!Q346</f>
        <v>44581.810198253188</v>
      </c>
      <c r="C348">
        <v>334</v>
      </c>
      <c r="D348">
        <f t="shared" ca="1" si="42"/>
        <v>0.99850299401197606</v>
      </c>
      <c r="E348">
        <f t="shared" ca="1" si="43"/>
        <v>1.4970059880239361E-3</v>
      </c>
      <c r="F348" s="16">
        <f t="shared" ca="1" si="44"/>
        <v>2.9683520501763923</v>
      </c>
      <c r="G348">
        <f t="shared" ca="1" si="45"/>
        <v>450967.68002408638</v>
      </c>
      <c r="H348">
        <f t="shared" ca="1" si="46"/>
        <v>1</v>
      </c>
      <c r="I348" s="16">
        <f t="shared" ca="1" si="47"/>
        <v>0.99999999279040108</v>
      </c>
      <c r="J348" s="16">
        <f t="shared" ca="1" si="48"/>
        <v>-1.4969987784250183E-3</v>
      </c>
      <c r="K348" s="16"/>
      <c r="L348" s="16"/>
    </row>
    <row r="349" spans="2:12">
      <c r="F349" s="16"/>
      <c r="I349" s="16"/>
      <c r="J349" s="16"/>
      <c r="K349" s="16"/>
      <c r="L349" s="16"/>
    </row>
    <row r="350" spans="2:12">
      <c r="F350" s="16"/>
      <c r="I350" s="16"/>
      <c r="J350" s="16"/>
      <c r="K350" s="16"/>
      <c r="L350" s="16"/>
    </row>
    <row r="351" spans="2:12">
      <c r="F351" s="16"/>
      <c r="I351" s="16"/>
      <c r="J351" s="16"/>
      <c r="K351" s="16"/>
      <c r="L351" s="16"/>
    </row>
    <row r="352" spans="2:12">
      <c r="F352" s="16"/>
      <c r="I352" s="16"/>
      <c r="J352" s="16"/>
      <c r="K352" s="16"/>
      <c r="L352" s="16"/>
    </row>
    <row r="353" spans="6:12">
      <c r="F353" s="16"/>
      <c r="I353" s="16"/>
      <c r="J353" s="16"/>
      <c r="K353" s="16"/>
      <c r="L353" s="16"/>
    </row>
    <row r="354" spans="6:12">
      <c r="F354" s="16"/>
      <c r="I354" s="16"/>
      <c r="J354" s="16"/>
      <c r="K354" s="16"/>
      <c r="L354" s="16"/>
    </row>
    <row r="355" spans="6:12">
      <c r="F355" s="16"/>
      <c r="I355" s="16"/>
      <c r="J355" s="16"/>
      <c r="K355" s="16"/>
      <c r="L355" s="16"/>
    </row>
    <row r="356" spans="6:12">
      <c r="F356" s="16"/>
      <c r="I356" s="16"/>
      <c r="J356" s="16"/>
      <c r="K356" s="16"/>
      <c r="L356" s="16"/>
    </row>
    <row r="357" spans="6:12">
      <c r="F357" s="16"/>
      <c r="I357" s="16"/>
      <c r="J357" s="16"/>
      <c r="K357" s="16"/>
      <c r="L357" s="16"/>
    </row>
    <row r="358" spans="6:12">
      <c r="F358" s="16"/>
      <c r="I358" s="16"/>
      <c r="J358" s="16"/>
      <c r="K358" s="16"/>
      <c r="L358" s="16"/>
    </row>
    <row r="359" spans="6:12">
      <c r="F359" s="16"/>
      <c r="I359" s="16"/>
      <c r="J359" s="16"/>
      <c r="K359" s="16"/>
      <c r="L359" s="16"/>
    </row>
    <row r="360" spans="6:12">
      <c r="F360" s="16"/>
      <c r="I360" s="16"/>
      <c r="J360" s="16"/>
      <c r="K360" s="16"/>
      <c r="L360" s="16"/>
    </row>
    <row r="361" spans="6:12">
      <c r="F361" s="16"/>
      <c r="I361" s="16"/>
      <c r="J361" s="16"/>
      <c r="K361" s="16"/>
      <c r="L361" s="16"/>
    </row>
    <row r="362" spans="6:12">
      <c r="F362" s="16"/>
      <c r="I362" s="16"/>
      <c r="J362" s="16"/>
      <c r="K362" s="16"/>
      <c r="L362" s="16"/>
    </row>
    <row r="363" spans="6:12">
      <c r="F363" s="16"/>
      <c r="I363" s="16"/>
      <c r="J363" s="16"/>
      <c r="K363" s="16"/>
      <c r="L363" s="16"/>
    </row>
    <row r="364" spans="6:12">
      <c r="F364" s="16"/>
      <c r="I364" s="16"/>
      <c r="J364" s="16"/>
      <c r="K364" s="16"/>
      <c r="L364" s="16"/>
    </row>
    <row r="365" spans="6:12">
      <c r="F365" s="16"/>
      <c r="I365" s="16"/>
      <c r="J365" s="16"/>
      <c r="K365" s="16"/>
      <c r="L365" s="16"/>
    </row>
    <row r="366" spans="6:12">
      <c r="F366" s="16"/>
      <c r="I366" s="16"/>
      <c r="J366" s="16"/>
      <c r="K366" s="16"/>
      <c r="L366" s="16"/>
    </row>
    <row r="367" spans="6:12">
      <c r="F367" s="16"/>
      <c r="I367" s="16"/>
      <c r="J367" s="16"/>
      <c r="K367" s="16"/>
      <c r="L367" s="16"/>
    </row>
    <row r="368" spans="6:12">
      <c r="F368" s="16"/>
      <c r="I368" s="16"/>
      <c r="J368" s="16"/>
      <c r="K368" s="16"/>
      <c r="L368" s="16"/>
    </row>
    <row r="369" spans="6:12">
      <c r="F369" s="16"/>
      <c r="I369" s="16"/>
      <c r="J369" s="16"/>
      <c r="K369" s="16"/>
      <c r="L369" s="16"/>
    </row>
    <row r="370" spans="6:12">
      <c r="F370" s="16"/>
      <c r="I370" s="16"/>
      <c r="J370" s="16"/>
      <c r="K370" s="16"/>
      <c r="L370" s="16"/>
    </row>
    <row r="371" spans="6:12">
      <c r="F371" s="16"/>
      <c r="I371" s="16"/>
      <c r="J371" s="16"/>
      <c r="K371" s="16"/>
      <c r="L371" s="16"/>
    </row>
    <row r="372" spans="6:12">
      <c r="F372" s="16"/>
      <c r="I372" s="16"/>
      <c r="J372" s="16"/>
      <c r="K372" s="16"/>
      <c r="L372" s="16"/>
    </row>
    <row r="373" spans="6:12">
      <c r="F373" s="16"/>
      <c r="I373" s="16"/>
      <c r="J373" s="16"/>
      <c r="K373" s="16"/>
      <c r="L373" s="16"/>
    </row>
    <row r="374" spans="6:12">
      <c r="F374" s="16"/>
      <c r="I374" s="16"/>
      <c r="J374" s="16"/>
      <c r="K374" s="16"/>
      <c r="L374" s="16"/>
    </row>
    <row r="375" spans="6:12">
      <c r="F375" s="16"/>
      <c r="I375" s="16"/>
      <c r="J375" s="16"/>
      <c r="K375" s="16"/>
      <c r="L375" s="16"/>
    </row>
    <row r="376" spans="6:12">
      <c r="F376" s="16"/>
      <c r="I376" s="16"/>
      <c r="J376" s="16"/>
      <c r="K376" s="16"/>
      <c r="L376" s="16"/>
    </row>
    <row r="377" spans="6:12">
      <c r="F377" s="16"/>
      <c r="I377" s="16"/>
      <c r="J377" s="16"/>
      <c r="K377" s="16"/>
      <c r="L377" s="16"/>
    </row>
    <row r="378" spans="6:12">
      <c r="F378" s="16"/>
      <c r="I378" s="16"/>
      <c r="J378" s="16"/>
      <c r="K378" s="16"/>
      <c r="L378" s="16"/>
    </row>
    <row r="379" spans="6:12">
      <c r="F379" s="16"/>
      <c r="I379" s="16"/>
      <c r="J379" s="16"/>
      <c r="K379" s="16"/>
      <c r="L379" s="16"/>
    </row>
    <row r="380" spans="6:12">
      <c r="F380" s="16"/>
      <c r="I380" s="16"/>
      <c r="J380" s="16"/>
      <c r="K380" s="16"/>
      <c r="L380" s="16"/>
    </row>
    <row r="381" spans="6:12">
      <c r="F381" s="16"/>
      <c r="I381" s="16"/>
      <c r="J381" s="16"/>
      <c r="K381" s="16"/>
      <c r="L381" s="16"/>
    </row>
    <row r="382" spans="6:12">
      <c r="F382" s="16"/>
      <c r="I382" s="16"/>
      <c r="J382" s="16"/>
      <c r="K382" s="16"/>
      <c r="L382" s="16"/>
    </row>
    <row r="383" spans="6:12">
      <c r="F383" s="16"/>
      <c r="I383" s="16"/>
      <c r="J383" s="16"/>
      <c r="K383" s="16"/>
      <c r="L383" s="16"/>
    </row>
    <row r="384" spans="6:12">
      <c r="F384" s="16"/>
      <c r="I384" s="16"/>
      <c r="J384" s="16"/>
      <c r="K384" s="16"/>
      <c r="L384" s="16"/>
    </row>
    <row r="385" spans="6:12">
      <c r="F385" s="16"/>
      <c r="I385" s="16"/>
      <c r="J385" s="16"/>
      <c r="K385" s="16"/>
      <c r="L385" s="16"/>
    </row>
    <row r="386" spans="6:12">
      <c r="F386" s="16"/>
      <c r="I386" s="16"/>
      <c r="J386" s="16"/>
      <c r="K386" s="16"/>
      <c r="L386" s="16"/>
    </row>
    <row r="387" spans="6:12">
      <c r="F387" s="16"/>
      <c r="I387" s="16"/>
      <c r="J387" s="16"/>
      <c r="K387" s="16"/>
      <c r="L387" s="16"/>
    </row>
    <row r="388" spans="6:12">
      <c r="F388" s="16"/>
      <c r="I388" s="16"/>
      <c r="J388" s="16"/>
      <c r="K388" s="16"/>
      <c r="L388" s="16"/>
    </row>
    <row r="389" spans="6:12">
      <c r="F389" s="16"/>
      <c r="I389" s="16"/>
      <c r="J389" s="16"/>
      <c r="K389" s="16"/>
      <c r="L389" s="16"/>
    </row>
    <row r="390" spans="6:12">
      <c r="F390" s="16"/>
      <c r="I390" s="16"/>
      <c r="J390" s="16"/>
      <c r="K390" s="16"/>
      <c r="L390" s="16"/>
    </row>
    <row r="391" spans="6:12">
      <c r="F391" s="16"/>
      <c r="I391" s="16"/>
      <c r="J391" s="16"/>
      <c r="K391" s="16"/>
      <c r="L391" s="16"/>
    </row>
    <row r="392" spans="6:12">
      <c r="F392" s="16"/>
      <c r="I392" s="16"/>
      <c r="J392" s="16"/>
      <c r="K392" s="16"/>
      <c r="L392" s="16"/>
    </row>
    <row r="393" spans="6:12">
      <c r="F393" s="16"/>
      <c r="I393" s="16"/>
      <c r="J393" s="16"/>
      <c r="K393" s="16"/>
      <c r="L393" s="16"/>
    </row>
    <row r="394" spans="6:12">
      <c r="F394" s="16"/>
      <c r="I394" s="16"/>
      <c r="J394" s="16"/>
      <c r="K394" s="16"/>
      <c r="L394" s="16"/>
    </row>
    <row r="395" spans="6:12">
      <c r="F395" s="16"/>
      <c r="I395" s="16"/>
      <c r="J395" s="16"/>
      <c r="K395" s="16"/>
      <c r="L395" s="16"/>
    </row>
    <row r="396" spans="6:12">
      <c r="F396" s="16"/>
      <c r="I396" s="16"/>
      <c r="J396" s="16"/>
      <c r="K396" s="16"/>
      <c r="L396" s="16"/>
    </row>
    <row r="397" spans="6:12">
      <c r="F397" s="16"/>
      <c r="I397" s="16"/>
      <c r="J397" s="16"/>
      <c r="K397" s="16"/>
      <c r="L397" s="16"/>
    </row>
    <row r="398" spans="6:12">
      <c r="F398" s="16"/>
      <c r="I398" s="16"/>
      <c r="J398" s="16"/>
      <c r="K398" s="16"/>
      <c r="L398" s="16"/>
    </row>
    <row r="399" spans="6:12">
      <c r="F399" s="16"/>
      <c r="I399" s="16"/>
      <c r="J399" s="16"/>
      <c r="K399" s="16"/>
      <c r="L399" s="16"/>
    </row>
    <row r="400" spans="6:12">
      <c r="F400" s="16"/>
      <c r="I400" s="16"/>
      <c r="J400" s="16"/>
      <c r="K400" s="16"/>
      <c r="L400" s="16"/>
    </row>
    <row r="401" spans="6:12">
      <c r="F401" s="16"/>
      <c r="I401" s="16"/>
      <c r="J401" s="16"/>
      <c r="K401" s="16"/>
      <c r="L401" s="16"/>
    </row>
    <row r="402" spans="6:12">
      <c r="F402" s="16"/>
      <c r="I402" s="16"/>
      <c r="J402" s="16"/>
      <c r="K402" s="16"/>
      <c r="L402" s="16"/>
    </row>
    <row r="403" spans="6:12">
      <c r="F403" s="16"/>
      <c r="I403" s="16"/>
      <c r="J403" s="16"/>
      <c r="K403" s="16"/>
      <c r="L403" s="16"/>
    </row>
    <row r="404" spans="6:12">
      <c r="F404" s="16"/>
      <c r="I404" s="16"/>
      <c r="J404" s="16"/>
      <c r="K404" s="16"/>
      <c r="L404" s="16"/>
    </row>
    <row r="405" spans="6:12">
      <c r="F405" s="16"/>
      <c r="I405" s="16"/>
      <c r="J405" s="16"/>
      <c r="K405" s="16"/>
      <c r="L405" s="16"/>
    </row>
    <row r="406" spans="6:12">
      <c r="F406" s="16"/>
      <c r="I406" s="16"/>
      <c r="J406" s="16"/>
      <c r="K406" s="16"/>
      <c r="L406" s="16"/>
    </row>
    <row r="407" spans="6:12">
      <c r="F407" s="16"/>
      <c r="I407" s="16"/>
      <c r="J407" s="16"/>
      <c r="K407" s="16"/>
      <c r="L407" s="16"/>
    </row>
    <row r="408" spans="6:12">
      <c r="F408" s="16"/>
      <c r="I408" s="16"/>
      <c r="J408" s="16"/>
      <c r="K408" s="16"/>
      <c r="L408" s="16"/>
    </row>
    <row r="409" spans="6:12">
      <c r="F409" s="16"/>
      <c r="I409" s="16"/>
      <c r="J409" s="16"/>
      <c r="K409" s="16"/>
      <c r="L409" s="16"/>
    </row>
    <row r="410" spans="6:12">
      <c r="F410" s="16"/>
      <c r="I410" s="16"/>
      <c r="J410" s="16"/>
      <c r="K410" s="16"/>
      <c r="L410" s="16"/>
    </row>
    <row r="411" spans="6:12">
      <c r="F411" s="16"/>
      <c r="I411" s="16"/>
      <c r="J411" s="16"/>
      <c r="K411" s="16"/>
      <c r="L411" s="16"/>
    </row>
    <row r="412" spans="6:12">
      <c r="F412" s="16"/>
      <c r="I412" s="16"/>
      <c r="J412" s="16"/>
      <c r="K412" s="16"/>
      <c r="L412" s="16"/>
    </row>
    <row r="413" spans="6:12">
      <c r="F413" s="16"/>
      <c r="I413" s="16"/>
      <c r="J413" s="16"/>
      <c r="K413" s="16"/>
      <c r="L413" s="16"/>
    </row>
    <row r="414" spans="6:12">
      <c r="F414" s="16"/>
      <c r="I414" s="16"/>
      <c r="J414" s="16"/>
      <c r="K414" s="16"/>
      <c r="L414" s="16"/>
    </row>
    <row r="415" spans="6:12">
      <c r="F415" s="16"/>
      <c r="I415" s="16"/>
      <c r="J415" s="16"/>
      <c r="K415" s="16"/>
      <c r="L415" s="16"/>
    </row>
    <row r="416" spans="6:12">
      <c r="F416" s="16"/>
      <c r="I416" s="16"/>
      <c r="J416" s="16"/>
      <c r="K416" s="16"/>
      <c r="L416" s="16"/>
    </row>
    <row r="417" spans="6:12">
      <c r="F417" s="16"/>
      <c r="I417" s="16"/>
      <c r="J417" s="16"/>
      <c r="K417" s="16"/>
      <c r="L417" s="16"/>
    </row>
    <row r="418" spans="6:12">
      <c r="F418" s="16"/>
      <c r="I418" s="16"/>
      <c r="J418" s="16"/>
      <c r="K418" s="16"/>
      <c r="L418" s="16"/>
    </row>
    <row r="419" spans="6:12">
      <c r="F419" s="16"/>
      <c r="I419" s="16"/>
      <c r="J419" s="16"/>
      <c r="K419" s="16"/>
      <c r="L419" s="16"/>
    </row>
    <row r="420" spans="6:12">
      <c r="F420" s="16"/>
      <c r="I420" s="16"/>
      <c r="J420" s="16"/>
      <c r="K420" s="16"/>
      <c r="L420" s="16"/>
    </row>
    <row r="421" spans="6:12">
      <c r="F421" s="16"/>
      <c r="I421" s="16"/>
      <c r="J421" s="16"/>
      <c r="K421" s="16"/>
      <c r="L421" s="16"/>
    </row>
    <row r="422" spans="6:12">
      <c r="F422" s="16"/>
      <c r="I422" s="16"/>
      <c r="J422" s="16"/>
      <c r="K422" s="16"/>
      <c r="L422" s="16"/>
    </row>
    <row r="423" spans="6:12">
      <c r="F423" s="16"/>
      <c r="I423" s="16"/>
      <c r="J423" s="16"/>
      <c r="K423" s="16"/>
      <c r="L423" s="16"/>
    </row>
    <row r="424" spans="6:12">
      <c r="F424" s="16"/>
      <c r="I424" s="16"/>
      <c r="J424" s="16"/>
      <c r="K424" s="16"/>
      <c r="L424" s="16"/>
    </row>
    <row r="425" spans="6:12">
      <c r="F425" s="16"/>
      <c r="I425" s="16"/>
      <c r="J425" s="16"/>
      <c r="K425" s="16"/>
      <c r="L425" s="16"/>
    </row>
    <row r="426" spans="6:12">
      <c r="F426" s="16"/>
      <c r="I426" s="16"/>
      <c r="J426" s="16"/>
      <c r="K426" s="16"/>
      <c r="L426" s="16"/>
    </row>
    <row r="427" spans="6:12">
      <c r="F427" s="16"/>
      <c r="I427" s="16"/>
      <c r="J427" s="16"/>
      <c r="K427" s="16"/>
      <c r="L427" s="16"/>
    </row>
    <row r="428" spans="6:12">
      <c r="F428" s="16"/>
      <c r="I428" s="16"/>
      <c r="J428" s="16"/>
      <c r="K428" s="16"/>
      <c r="L428" s="16"/>
    </row>
    <row r="429" spans="6:12">
      <c r="F429" s="16"/>
      <c r="I429" s="16"/>
      <c r="J429" s="16"/>
      <c r="K429" s="16"/>
      <c r="L429" s="16"/>
    </row>
    <row r="430" spans="6:12">
      <c r="F430" s="16"/>
      <c r="I430" s="16"/>
      <c r="J430" s="16"/>
      <c r="K430" s="16"/>
      <c r="L430" s="16"/>
    </row>
    <row r="431" spans="6:12">
      <c r="F431" s="16"/>
      <c r="I431" s="16"/>
      <c r="J431" s="16"/>
      <c r="K431" s="16"/>
      <c r="L431" s="16"/>
    </row>
    <row r="432" spans="6:12">
      <c r="F432" s="16"/>
      <c r="I432" s="16"/>
      <c r="J432" s="16"/>
      <c r="K432" s="16"/>
      <c r="L432" s="16"/>
    </row>
    <row r="433" spans="6:12">
      <c r="F433" s="16"/>
      <c r="I433" s="16"/>
      <c r="J433" s="16"/>
      <c r="K433" s="16"/>
      <c r="L433" s="16"/>
    </row>
    <row r="434" spans="6:12">
      <c r="F434" s="16"/>
      <c r="I434" s="16"/>
      <c r="J434" s="16"/>
      <c r="K434" s="16"/>
      <c r="L434" s="16"/>
    </row>
    <row r="435" spans="6:12">
      <c r="F435" s="16"/>
      <c r="I435" s="16"/>
      <c r="J435" s="16"/>
      <c r="K435" s="16"/>
      <c r="L435" s="16"/>
    </row>
    <row r="436" spans="6:12">
      <c r="F436" s="16"/>
      <c r="I436" s="16"/>
      <c r="J436" s="16"/>
      <c r="K436" s="16"/>
      <c r="L436" s="16"/>
    </row>
    <row r="437" spans="6:12">
      <c r="F437" s="16"/>
      <c r="I437" s="16"/>
      <c r="J437" s="16"/>
      <c r="K437" s="16"/>
      <c r="L437" s="16"/>
    </row>
    <row r="438" spans="6:12">
      <c r="F438" s="16"/>
      <c r="I438" s="16"/>
      <c r="J438" s="16"/>
      <c r="K438" s="16"/>
      <c r="L438" s="16"/>
    </row>
    <row r="439" spans="6:12">
      <c r="F439" s="16"/>
      <c r="I439" s="16"/>
      <c r="J439" s="16"/>
      <c r="K439" s="16"/>
      <c r="L439" s="16"/>
    </row>
    <row r="440" spans="6:12">
      <c r="F440" s="16"/>
      <c r="I440" s="16"/>
      <c r="J440" s="16"/>
      <c r="K440" s="16"/>
      <c r="L440" s="16"/>
    </row>
    <row r="441" spans="6:12">
      <c r="F441" s="16"/>
      <c r="I441" s="16"/>
      <c r="J441" s="16"/>
      <c r="K441" s="16"/>
      <c r="L441" s="16"/>
    </row>
    <row r="442" spans="6:12">
      <c r="F442" s="16"/>
      <c r="I442" s="16"/>
      <c r="J442" s="16"/>
      <c r="K442" s="16"/>
      <c r="L442" s="16"/>
    </row>
    <row r="443" spans="6:12">
      <c r="F443" s="16"/>
      <c r="I443" s="16"/>
      <c r="J443" s="16"/>
      <c r="K443" s="16"/>
      <c r="L443" s="16"/>
    </row>
    <row r="444" spans="6:12">
      <c r="F444" s="16"/>
      <c r="I444" s="16"/>
      <c r="J444" s="16"/>
      <c r="K444" s="16"/>
      <c r="L444" s="16"/>
    </row>
    <row r="445" spans="6:12">
      <c r="F445" s="16"/>
      <c r="I445" s="16"/>
      <c r="J445" s="16"/>
      <c r="K445" s="16"/>
      <c r="L445" s="16"/>
    </row>
    <row r="446" spans="6:12">
      <c r="F446" s="16"/>
      <c r="I446" s="16"/>
      <c r="J446" s="16"/>
      <c r="K446" s="16"/>
      <c r="L446" s="16"/>
    </row>
    <row r="447" spans="6:12">
      <c r="F447" s="16"/>
      <c r="I447" s="16"/>
      <c r="J447" s="16"/>
      <c r="K447" s="16"/>
      <c r="L447" s="16"/>
    </row>
    <row r="448" spans="6:12">
      <c r="F448" s="16"/>
      <c r="I448" s="16"/>
      <c r="J448" s="16"/>
      <c r="K448" s="16"/>
      <c r="L448" s="16"/>
    </row>
    <row r="449" spans="6:12">
      <c r="F449" s="16"/>
      <c r="I449" s="16"/>
      <c r="J449" s="16"/>
      <c r="K449" s="16"/>
      <c r="L449" s="16"/>
    </row>
    <row r="450" spans="6:12">
      <c r="F450" s="16"/>
      <c r="I450" s="16"/>
      <c r="J450" s="16"/>
      <c r="K450" s="16"/>
      <c r="L450" s="16"/>
    </row>
    <row r="451" spans="6:12">
      <c r="F451" s="16"/>
      <c r="I451" s="16"/>
      <c r="J451" s="16"/>
      <c r="K451" s="16"/>
      <c r="L451" s="16"/>
    </row>
    <row r="452" spans="6:12">
      <c r="F452" s="16"/>
      <c r="I452" s="16"/>
      <c r="J452" s="16"/>
      <c r="K452" s="16"/>
      <c r="L452" s="16"/>
    </row>
    <row r="453" spans="6:12">
      <c r="F453" s="16"/>
      <c r="I453" s="16"/>
      <c r="J453" s="16"/>
      <c r="K453" s="16"/>
      <c r="L453" s="16"/>
    </row>
    <row r="454" spans="6:12">
      <c r="F454" s="16"/>
      <c r="I454" s="16"/>
      <c r="J454" s="16"/>
      <c r="K454" s="16"/>
      <c r="L454" s="16"/>
    </row>
    <row r="455" spans="6:12">
      <c r="F455" s="16"/>
      <c r="I455" s="16"/>
      <c r="J455" s="16"/>
      <c r="K455" s="16"/>
      <c r="L455" s="16"/>
    </row>
    <row r="456" spans="6:12">
      <c r="F456" s="16"/>
      <c r="I456" s="16"/>
      <c r="J456" s="16"/>
      <c r="K456" s="16"/>
      <c r="L456" s="16"/>
    </row>
    <row r="457" spans="6:12">
      <c r="F457" s="16"/>
      <c r="I457" s="16"/>
      <c r="J457" s="16"/>
      <c r="K457" s="16"/>
      <c r="L457" s="16"/>
    </row>
    <row r="458" spans="6:12">
      <c r="F458" s="16"/>
      <c r="I458" s="16"/>
      <c r="J458" s="16"/>
      <c r="K458" s="16"/>
      <c r="L458" s="16"/>
    </row>
    <row r="459" spans="6:12">
      <c r="F459" s="16"/>
      <c r="I459" s="16"/>
      <c r="J459" s="16"/>
      <c r="K459" s="16"/>
      <c r="L459" s="16"/>
    </row>
    <row r="460" spans="6:12">
      <c r="F460" s="16"/>
      <c r="I460" s="16"/>
      <c r="J460" s="16"/>
      <c r="K460" s="16"/>
      <c r="L460" s="16"/>
    </row>
    <row r="461" spans="6:12">
      <c r="F461" s="16"/>
      <c r="I461" s="16"/>
      <c r="J461" s="16"/>
      <c r="K461" s="16"/>
      <c r="L461" s="16"/>
    </row>
    <row r="462" spans="6:12">
      <c r="F462" s="16"/>
      <c r="I462" s="16"/>
      <c r="J462" s="16"/>
      <c r="K462" s="16"/>
      <c r="L462" s="16"/>
    </row>
    <row r="463" spans="6:12">
      <c r="F463" s="16"/>
      <c r="I463" s="16"/>
      <c r="J463" s="16"/>
      <c r="K463" s="16"/>
      <c r="L463" s="16"/>
    </row>
    <row r="464" spans="6:12">
      <c r="F464" s="16"/>
      <c r="I464" s="16"/>
      <c r="J464" s="16"/>
      <c r="K464" s="16"/>
      <c r="L464" s="16"/>
    </row>
    <row r="465" spans="6:12">
      <c r="F465" s="16"/>
      <c r="I465" s="16"/>
      <c r="J465" s="16"/>
      <c r="K465" s="16"/>
      <c r="L465" s="16"/>
    </row>
    <row r="466" spans="6:12">
      <c r="F466" s="16"/>
      <c r="I466" s="16"/>
      <c r="J466" s="16"/>
      <c r="K466" s="16"/>
      <c r="L466" s="16"/>
    </row>
    <row r="467" spans="6:12">
      <c r="F467" s="16"/>
      <c r="I467" s="16"/>
      <c r="J467" s="16"/>
      <c r="K467" s="16"/>
      <c r="L467" s="16"/>
    </row>
    <row r="468" spans="6:12">
      <c r="F468" s="16"/>
      <c r="I468" s="16"/>
      <c r="J468" s="16"/>
      <c r="K468" s="16"/>
      <c r="L468" s="16"/>
    </row>
    <row r="469" spans="6:12">
      <c r="F469" s="16"/>
      <c r="I469" s="16"/>
      <c r="J469" s="16"/>
      <c r="K469" s="16"/>
      <c r="L469" s="16"/>
    </row>
    <row r="470" spans="6:12">
      <c r="F470" s="16"/>
      <c r="I470" s="16"/>
      <c r="J470" s="16"/>
      <c r="K470" s="16"/>
      <c r="L470" s="16"/>
    </row>
    <row r="471" spans="6:12">
      <c r="F471" s="16"/>
      <c r="I471" s="16"/>
      <c r="J471" s="16"/>
      <c r="K471" s="16"/>
      <c r="L471" s="16"/>
    </row>
    <row r="472" spans="6:12">
      <c r="F472" s="16"/>
      <c r="I472" s="16"/>
      <c r="J472" s="16"/>
      <c r="K472" s="16"/>
      <c r="L472" s="16"/>
    </row>
    <row r="473" spans="6:12">
      <c r="F473" s="16"/>
      <c r="I473" s="16"/>
      <c r="J473" s="16"/>
      <c r="K473" s="16"/>
      <c r="L473" s="16"/>
    </row>
    <row r="474" spans="6:12">
      <c r="F474" s="16"/>
      <c r="I474" s="16"/>
      <c r="J474" s="16"/>
      <c r="K474" s="16"/>
      <c r="L474" s="16"/>
    </row>
    <row r="475" spans="6:12">
      <c r="F475" s="16"/>
      <c r="I475" s="16"/>
      <c r="J475" s="16"/>
      <c r="K475" s="16"/>
      <c r="L475" s="16"/>
    </row>
    <row r="476" spans="6:12">
      <c r="F476" s="16"/>
      <c r="I476" s="16"/>
      <c r="J476" s="16"/>
      <c r="K476" s="16"/>
      <c r="L476" s="16"/>
    </row>
    <row r="477" spans="6:12">
      <c r="F477" s="16"/>
      <c r="I477" s="16"/>
      <c r="J477" s="16"/>
      <c r="K477" s="16"/>
      <c r="L477" s="16"/>
    </row>
    <row r="478" spans="6:12">
      <c r="F478" s="16"/>
      <c r="I478" s="16"/>
      <c r="J478" s="16"/>
      <c r="K478" s="16"/>
      <c r="L478" s="16"/>
    </row>
    <row r="479" spans="6:12">
      <c r="F479" s="16"/>
      <c r="I479" s="16"/>
      <c r="J479" s="16"/>
      <c r="K479" s="16"/>
      <c r="L479" s="16"/>
    </row>
    <row r="480" spans="6:12">
      <c r="F480" s="16"/>
      <c r="I480" s="16"/>
      <c r="J480" s="16"/>
      <c r="K480" s="16"/>
      <c r="L480" s="16"/>
    </row>
    <row r="481" spans="6:12">
      <c r="F481" s="16"/>
      <c r="I481" s="16"/>
      <c r="J481" s="16"/>
      <c r="K481" s="16"/>
      <c r="L481" s="16"/>
    </row>
    <row r="482" spans="6:12">
      <c r="F482" s="16"/>
      <c r="I482" s="16"/>
      <c r="J482" s="16"/>
      <c r="K482" s="16"/>
      <c r="L482" s="16"/>
    </row>
    <row r="483" spans="6:12">
      <c r="F483" s="16"/>
      <c r="I483" s="16"/>
      <c r="J483" s="16"/>
      <c r="K483" s="16"/>
      <c r="L483" s="16"/>
    </row>
    <row r="484" spans="6:12">
      <c r="F484" s="16"/>
      <c r="I484" s="16"/>
      <c r="J484" s="16"/>
      <c r="K484" s="16"/>
      <c r="L484" s="16"/>
    </row>
    <row r="485" spans="6:12">
      <c r="F485" s="16"/>
      <c r="I485" s="16"/>
      <c r="J485" s="16"/>
      <c r="K485" s="16"/>
      <c r="L485" s="16"/>
    </row>
    <row r="486" spans="6:12">
      <c r="F486" s="16"/>
      <c r="I486" s="16"/>
      <c r="J486" s="16"/>
      <c r="K486" s="16"/>
      <c r="L486" s="16"/>
    </row>
    <row r="487" spans="6:12">
      <c r="F487" s="16"/>
      <c r="I487" s="16"/>
      <c r="J487" s="16"/>
      <c r="K487" s="16"/>
      <c r="L487" s="16"/>
    </row>
    <row r="488" spans="6:12">
      <c r="F488" s="16"/>
      <c r="I488" s="16"/>
      <c r="J488" s="16"/>
      <c r="K488" s="16"/>
      <c r="L488" s="16"/>
    </row>
    <row r="489" spans="6:12">
      <c r="F489" s="16"/>
      <c r="I489" s="16"/>
      <c r="J489" s="16"/>
      <c r="K489" s="16"/>
      <c r="L489" s="16"/>
    </row>
    <row r="490" spans="6:12">
      <c r="F490" s="16"/>
      <c r="I490" s="16"/>
      <c r="J490" s="16"/>
      <c r="K490" s="16"/>
      <c r="L490" s="16"/>
    </row>
    <row r="491" spans="6:12">
      <c r="F491" s="16"/>
      <c r="I491" s="16"/>
      <c r="J491" s="16"/>
      <c r="K491" s="16"/>
      <c r="L491" s="16"/>
    </row>
    <row r="492" spans="6:12">
      <c r="F492" s="16"/>
      <c r="I492" s="16"/>
      <c r="J492" s="16"/>
      <c r="K492" s="16"/>
      <c r="L492" s="16"/>
    </row>
    <row r="493" spans="6:12">
      <c r="F493" s="16"/>
      <c r="I493" s="16"/>
      <c r="J493" s="16"/>
      <c r="K493" s="16"/>
      <c r="L493" s="16"/>
    </row>
    <row r="494" spans="6:12">
      <c r="F494" s="16"/>
      <c r="I494" s="16"/>
      <c r="J494" s="16"/>
      <c r="K494" s="16"/>
      <c r="L494" s="16"/>
    </row>
    <row r="495" spans="6:12">
      <c r="F495" s="16"/>
      <c r="I495" s="16"/>
      <c r="J495" s="16"/>
      <c r="K495" s="16"/>
      <c r="L495" s="16"/>
    </row>
    <row r="496" spans="6:12">
      <c r="F496" s="16"/>
      <c r="I496" s="16"/>
      <c r="J496" s="16"/>
      <c r="K496" s="16"/>
      <c r="L496" s="16"/>
    </row>
    <row r="497" spans="6:12">
      <c r="F497" s="16"/>
      <c r="I497" s="16"/>
      <c r="J497" s="16"/>
      <c r="K497" s="16"/>
      <c r="L497" s="16"/>
    </row>
    <row r="498" spans="6:12">
      <c r="F498" s="16"/>
      <c r="I498" s="16"/>
      <c r="J498" s="16"/>
      <c r="K498" s="16"/>
      <c r="L498" s="16"/>
    </row>
    <row r="499" spans="6:12">
      <c r="F499" s="16"/>
      <c r="I499" s="16"/>
      <c r="J499" s="16"/>
      <c r="K499" s="16"/>
      <c r="L499" s="16"/>
    </row>
    <row r="500" spans="6:12">
      <c r="F500" s="16"/>
      <c r="I500" s="16"/>
      <c r="J500" s="16"/>
      <c r="K500" s="16"/>
      <c r="L500" s="16"/>
    </row>
    <row r="501" spans="6:12">
      <c r="F501" s="16"/>
      <c r="I501" s="16"/>
      <c r="J501" s="16"/>
      <c r="K501" s="16"/>
      <c r="L501" s="16"/>
    </row>
    <row r="502" spans="6:12">
      <c r="F502" s="16"/>
      <c r="I502" s="16"/>
      <c r="J502" s="16"/>
      <c r="K502" s="16"/>
      <c r="L502" s="16"/>
    </row>
    <row r="503" spans="6:12">
      <c r="F503" s="16"/>
      <c r="I503" s="16"/>
      <c r="J503" s="16"/>
      <c r="K503" s="16"/>
      <c r="L503" s="16"/>
    </row>
    <row r="504" spans="6:12">
      <c r="F504" s="16"/>
      <c r="I504" s="16"/>
      <c r="J504" s="16"/>
      <c r="K504" s="16"/>
      <c r="L504" s="16"/>
    </row>
    <row r="505" spans="6:12">
      <c r="F505" s="16"/>
      <c r="I505" s="16"/>
      <c r="J505" s="16"/>
      <c r="K505" s="16"/>
      <c r="L505" s="16"/>
    </row>
    <row r="506" spans="6:12">
      <c r="F506" s="16"/>
      <c r="I506" s="16"/>
      <c r="J506" s="16"/>
      <c r="K506" s="16"/>
      <c r="L506" s="16"/>
    </row>
    <row r="507" spans="6:12">
      <c r="F507" s="16"/>
      <c r="I507" s="16"/>
      <c r="J507" s="16"/>
      <c r="K507" s="16"/>
      <c r="L507" s="16"/>
    </row>
    <row r="508" spans="6:12">
      <c r="F508" s="16"/>
      <c r="I508" s="16"/>
      <c r="J508" s="16"/>
      <c r="K508" s="16"/>
      <c r="L508" s="16"/>
    </row>
    <row r="509" spans="6:12">
      <c r="F509" s="16"/>
      <c r="I509" s="16"/>
      <c r="J509" s="16"/>
      <c r="K509" s="16"/>
      <c r="L509" s="16"/>
    </row>
    <row r="510" spans="6:12">
      <c r="F510" s="16"/>
      <c r="I510" s="16"/>
      <c r="J510" s="16"/>
      <c r="K510" s="16"/>
      <c r="L510" s="16"/>
    </row>
    <row r="511" spans="6:12">
      <c r="F511" s="16"/>
      <c r="I511" s="16"/>
      <c r="J511" s="16"/>
      <c r="K511" s="16"/>
      <c r="L511" s="16"/>
    </row>
    <row r="512" spans="6:12">
      <c r="F512" s="16"/>
      <c r="I512" s="16"/>
      <c r="J512" s="16"/>
      <c r="K512" s="16"/>
      <c r="L512" s="16"/>
    </row>
    <row r="513" spans="6:12">
      <c r="F513" s="16"/>
      <c r="I513" s="16"/>
      <c r="J513" s="16"/>
      <c r="K513" s="16"/>
      <c r="L513" s="16"/>
    </row>
    <row r="514" spans="6:12">
      <c r="F514" s="16"/>
      <c r="I514" s="16"/>
      <c r="J514" s="16"/>
      <c r="K514" s="16"/>
      <c r="L514" s="16"/>
    </row>
    <row r="515" spans="6:12">
      <c r="F515" s="16"/>
      <c r="I515" s="16"/>
      <c r="J515" s="16"/>
      <c r="K515" s="16"/>
      <c r="L515" s="16"/>
    </row>
    <row r="516" spans="6:12">
      <c r="F516" s="16"/>
      <c r="I516" s="16"/>
      <c r="J516" s="16"/>
      <c r="K516" s="16"/>
      <c r="L516" s="16"/>
    </row>
    <row r="517" spans="6:12">
      <c r="F517" s="16"/>
      <c r="I517" s="16"/>
      <c r="J517" s="16"/>
      <c r="K517" s="16"/>
      <c r="L517" s="16"/>
    </row>
    <row r="518" spans="6:12">
      <c r="F518" s="16"/>
      <c r="I518" s="16"/>
      <c r="J518" s="16"/>
      <c r="K518" s="16"/>
      <c r="L518" s="16"/>
    </row>
    <row r="519" spans="6:12">
      <c r="F519" s="16"/>
      <c r="I519" s="16"/>
      <c r="J519" s="16"/>
      <c r="K519" s="16"/>
      <c r="L519" s="16"/>
    </row>
    <row r="520" spans="6:12">
      <c r="F520" s="16"/>
      <c r="I520" s="16"/>
      <c r="J520" s="16"/>
      <c r="K520" s="16"/>
      <c r="L520" s="16"/>
    </row>
    <row r="521" spans="6:12">
      <c r="F521" s="16"/>
      <c r="I521" s="16"/>
      <c r="J521" s="16"/>
      <c r="K521" s="16"/>
      <c r="L521" s="16"/>
    </row>
    <row r="522" spans="6:12">
      <c r="F522" s="16"/>
      <c r="I522" s="16"/>
      <c r="J522" s="16"/>
      <c r="K522" s="16"/>
      <c r="L522" s="16"/>
    </row>
    <row r="523" spans="6:12">
      <c r="F523" s="16"/>
      <c r="I523" s="16"/>
      <c r="J523" s="16"/>
      <c r="K523" s="16"/>
      <c r="L523" s="16"/>
    </row>
    <row r="524" spans="6:12">
      <c r="F524" s="16"/>
      <c r="I524" s="16"/>
      <c r="J524" s="16"/>
      <c r="K524" s="16"/>
      <c r="L524" s="16"/>
    </row>
    <row r="525" spans="6:12">
      <c r="F525" s="16"/>
      <c r="I525" s="16"/>
      <c r="J525" s="16"/>
      <c r="K525" s="16"/>
      <c r="L525" s="16"/>
    </row>
    <row r="526" spans="6:12">
      <c r="F526" s="16"/>
      <c r="I526" s="16"/>
      <c r="J526" s="16"/>
      <c r="K526" s="16"/>
      <c r="L526" s="16"/>
    </row>
    <row r="527" spans="6:12">
      <c r="F527" s="16"/>
      <c r="I527" s="16"/>
      <c r="J527" s="16"/>
      <c r="K527" s="16"/>
      <c r="L527" s="16"/>
    </row>
    <row r="528" spans="6:12">
      <c r="F528" s="16"/>
      <c r="I528" s="16"/>
      <c r="J528" s="16"/>
      <c r="K528" s="16"/>
      <c r="L528" s="16"/>
    </row>
    <row r="529" spans="6:12">
      <c r="F529" s="16"/>
      <c r="I529" s="16"/>
      <c r="J529" s="16"/>
      <c r="K529" s="16"/>
      <c r="L529" s="16"/>
    </row>
    <row r="530" spans="6:12">
      <c r="F530" s="16"/>
      <c r="I530" s="16"/>
      <c r="J530" s="16"/>
      <c r="K530" s="16"/>
      <c r="L530" s="16"/>
    </row>
    <row r="531" spans="6:12">
      <c r="F531" s="16"/>
      <c r="I531" s="16"/>
      <c r="J531" s="16"/>
      <c r="K531" s="16"/>
      <c r="L531" s="16"/>
    </row>
    <row r="532" spans="6:12">
      <c r="F532" s="16"/>
      <c r="I532" s="16"/>
      <c r="J532" s="16"/>
      <c r="K532" s="16"/>
      <c r="L532" s="16"/>
    </row>
    <row r="533" spans="6:12">
      <c r="F533" s="16"/>
      <c r="I533" s="16"/>
      <c r="J533" s="16"/>
      <c r="K533" s="16"/>
      <c r="L533" s="16"/>
    </row>
    <row r="534" spans="6:12">
      <c r="F534" s="16"/>
      <c r="I534" s="16"/>
      <c r="J534" s="16"/>
      <c r="K534" s="16"/>
      <c r="L534" s="16"/>
    </row>
    <row r="535" spans="6:12">
      <c r="F535" s="16"/>
      <c r="I535" s="16"/>
      <c r="J535" s="16"/>
      <c r="K535" s="16"/>
      <c r="L535" s="16"/>
    </row>
    <row r="536" spans="6:12">
      <c r="F536" s="16"/>
      <c r="I536" s="16"/>
      <c r="J536" s="16"/>
      <c r="K536" s="16"/>
      <c r="L536" s="16"/>
    </row>
    <row r="537" spans="6:12">
      <c r="F537" s="16"/>
      <c r="I537" s="16"/>
      <c r="J537" s="16"/>
      <c r="K537" s="16"/>
      <c r="L537" s="16"/>
    </row>
    <row r="538" spans="6:12">
      <c r="F538" s="16"/>
      <c r="I538" s="16"/>
      <c r="J538" s="16"/>
      <c r="K538" s="16"/>
      <c r="L538" s="16"/>
    </row>
    <row r="539" spans="6:12">
      <c r="F539" s="16"/>
      <c r="I539" s="16"/>
      <c r="J539" s="16"/>
      <c r="K539" s="16"/>
      <c r="L539" s="16"/>
    </row>
    <row r="540" spans="6:12">
      <c r="F540" s="16"/>
      <c r="I540" s="16"/>
      <c r="J540" s="16"/>
      <c r="K540" s="16"/>
      <c r="L540" s="16"/>
    </row>
    <row r="541" spans="6:12">
      <c r="F541" s="16"/>
      <c r="I541" s="16"/>
      <c r="J541" s="16"/>
      <c r="K541" s="16"/>
      <c r="L541" s="16"/>
    </row>
    <row r="542" spans="6:12">
      <c r="F542" s="16"/>
      <c r="I542" s="16"/>
      <c r="J542" s="16"/>
      <c r="K542" s="16"/>
      <c r="L542" s="16"/>
    </row>
    <row r="543" spans="6:12">
      <c r="F543" s="16"/>
      <c r="I543" s="16"/>
      <c r="J543" s="16"/>
      <c r="K543" s="16"/>
      <c r="L543" s="16"/>
    </row>
    <row r="544" spans="6:12">
      <c r="F544" s="16"/>
      <c r="I544" s="16"/>
      <c r="J544" s="16"/>
      <c r="K544" s="16"/>
      <c r="L544" s="16"/>
    </row>
    <row r="545" spans="6:12">
      <c r="F545" s="16"/>
      <c r="I545" s="16"/>
      <c r="J545" s="16"/>
      <c r="K545" s="16"/>
      <c r="L545" s="16"/>
    </row>
    <row r="546" spans="6:12">
      <c r="F546" s="16"/>
      <c r="I546" s="16"/>
      <c r="J546" s="16"/>
      <c r="K546" s="16"/>
      <c r="L546" s="16"/>
    </row>
    <row r="547" spans="6:12">
      <c r="F547" s="16"/>
      <c r="I547" s="16"/>
      <c r="J547" s="16"/>
      <c r="K547" s="16"/>
      <c r="L547" s="16"/>
    </row>
    <row r="548" spans="6:12">
      <c r="F548" s="16"/>
      <c r="I548" s="16"/>
      <c r="J548" s="16"/>
      <c r="K548" s="16"/>
      <c r="L548" s="16"/>
    </row>
    <row r="549" spans="6:12">
      <c r="F549" s="16"/>
      <c r="I549" s="16"/>
      <c r="J549" s="16"/>
      <c r="K549" s="16"/>
      <c r="L549" s="16"/>
    </row>
    <row r="550" spans="6:12">
      <c r="F550" s="16"/>
      <c r="I550" s="16"/>
      <c r="J550" s="16"/>
      <c r="K550" s="16"/>
      <c r="L550" s="16"/>
    </row>
    <row r="551" spans="6:12">
      <c r="F551" s="16"/>
      <c r="I551" s="16"/>
      <c r="J551" s="16"/>
      <c r="K551" s="16"/>
      <c r="L551" s="16"/>
    </row>
    <row r="552" spans="6:12">
      <c r="F552" s="16"/>
      <c r="I552" s="16"/>
      <c r="J552" s="16"/>
      <c r="K552" s="16"/>
      <c r="L552" s="16"/>
    </row>
    <row r="553" spans="6:12">
      <c r="F553" s="16"/>
      <c r="I553" s="16"/>
      <c r="J553" s="16"/>
      <c r="K553" s="16"/>
      <c r="L553" s="16"/>
    </row>
    <row r="554" spans="6:12">
      <c r="F554" s="16"/>
      <c r="I554" s="16"/>
      <c r="J554" s="16"/>
      <c r="K554" s="16"/>
      <c r="L554" s="16"/>
    </row>
    <row r="555" spans="6:12">
      <c r="F555" s="16"/>
      <c r="I555" s="16"/>
      <c r="J555" s="16"/>
      <c r="K555" s="16"/>
      <c r="L555" s="16"/>
    </row>
    <row r="556" spans="6:12">
      <c r="F556" s="16"/>
      <c r="I556" s="16"/>
      <c r="J556" s="16"/>
      <c r="K556" s="16"/>
      <c r="L556" s="16"/>
    </row>
    <row r="557" spans="6:12">
      <c r="F557" s="16"/>
      <c r="I557" s="16"/>
      <c r="J557" s="16"/>
      <c r="K557" s="16"/>
      <c r="L557" s="16"/>
    </row>
    <row r="558" spans="6:12">
      <c r="F558" s="16"/>
      <c r="I558" s="16"/>
      <c r="J558" s="16"/>
      <c r="K558" s="16"/>
      <c r="L558" s="16"/>
    </row>
    <row r="559" spans="6:12">
      <c r="F559" s="16"/>
      <c r="I559" s="16"/>
      <c r="J559" s="16"/>
      <c r="K559" s="16"/>
      <c r="L559" s="16"/>
    </row>
    <row r="560" spans="6:12">
      <c r="F560" s="16"/>
      <c r="I560" s="16"/>
      <c r="J560" s="16"/>
      <c r="K560" s="16"/>
      <c r="L560" s="16"/>
    </row>
    <row r="561" spans="6:12">
      <c r="F561" s="16"/>
      <c r="I561" s="16"/>
      <c r="J561" s="16"/>
      <c r="K561" s="16"/>
      <c r="L561" s="16"/>
    </row>
    <row r="562" spans="6:12">
      <c r="F562" s="16"/>
      <c r="I562" s="16"/>
      <c r="J562" s="16"/>
      <c r="K562" s="16"/>
      <c r="L562" s="16"/>
    </row>
    <row r="563" spans="6:12">
      <c r="F563" s="16"/>
      <c r="I563" s="16"/>
      <c r="J563" s="16"/>
      <c r="K563" s="16"/>
      <c r="L563" s="16"/>
    </row>
    <row r="564" spans="6:12">
      <c r="F564" s="16"/>
      <c r="I564" s="16"/>
      <c r="J564" s="16"/>
      <c r="K564" s="16"/>
      <c r="L564" s="16"/>
    </row>
    <row r="565" spans="6:12">
      <c r="F565" s="16"/>
      <c r="I565" s="16"/>
      <c r="J565" s="16"/>
      <c r="K565" s="16"/>
      <c r="L565" s="16"/>
    </row>
    <row r="566" spans="6:12">
      <c r="F566" s="16"/>
      <c r="I566" s="16"/>
      <c r="J566" s="16"/>
      <c r="K566" s="16"/>
      <c r="L566" s="16"/>
    </row>
    <row r="567" spans="6:12">
      <c r="F567" s="16"/>
      <c r="I567" s="16"/>
      <c r="J567" s="16"/>
      <c r="K567" s="16"/>
      <c r="L567" s="16"/>
    </row>
    <row r="568" spans="6:12">
      <c r="F568" s="16"/>
      <c r="I568" s="16"/>
      <c r="J568" s="16"/>
      <c r="K568" s="16"/>
      <c r="L568" s="16"/>
    </row>
    <row r="569" spans="6:12">
      <c r="F569" s="16"/>
      <c r="I569" s="16"/>
      <c r="J569" s="16"/>
      <c r="K569" s="16"/>
      <c r="L569" s="16"/>
    </row>
    <row r="570" spans="6:12">
      <c r="F570" s="16"/>
      <c r="I570" s="16"/>
      <c r="J570" s="16"/>
      <c r="K570" s="16"/>
      <c r="L570" s="16"/>
    </row>
    <row r="571" spans="6:12">
      <c r="F571" s="16"/>
      <c r="I571" s="16"/>
      <c r="J571" s="16"/>
      <c r="K571" s="16"/>
      <c r="L571" s="16"/>
    </row>
    <row r="572" spans="6:12">
      <c r="F572" s="16"/>
      <c r="I572" s="16"/>
      <c r="J572" s="16"/>
      <c r="K572" s="16"/>
      <c r="L572" s="16"/>
    </row>
    <row r="573" spans="6:12">
      <c r="F573" s="16"/>
      <c r="I573" s="16"/>
      <c r="J573" s="16"/>
      <c r="K573" s="16"/>
      <c r="L573" s="16"/>
    </row>
    <row r="574" spans="6:12">
      <c r="F574" s="16"/>
      <c r="I574" s="16"/>
      <c r="J574" s="16"/>
      <c r="K574" s="16"/>
      <c r="L574" s="16"/>
    </row>
    <row r="575" spans="6:12">
      <c r="F575" s="16"/>
      <c r="I575" s="16"/>
      <c r="J575" s="16"/>
      <c r="K575" s="16"/>
      <c r="L575" s="16"/>
    </row>
    <row r="576" spans="6:12">
      <c r="F576" s="16"/>
      <c r="I576" s="16"/>
      <c r="J576" s="16"/>
      <c r="K576" s="16"/>
      <c r="L576" s="16"/>
    </row>
    <row r="577" spans="6:12">
      <c r="F577" s="16"/>
      <c r="I577" s="16"/>
      <c r="J577" s="16"/>
      <c r="K577" s="16"/>
      <c r="L577" s="16"/>
    </row>
    <row r="578" spans="6:12">
      <c r="F578" s="16"/>
      <c r="I578" s="16"/>
      <c r="J578" s="16"/>
      <c r="K578" s="16"/>
      <c r="L578" s="16"/>
    </row>
    <row r="579" spans="6:12">
      <c r="F579" s="16"/>
      <c r="I579" s="16"/>
      <c r="J579" s="16"/>
      <c r="K579" s="16"/>
      <c r="L579" s="16"/>
    </row>
    <row r="580" spans="6:12">
      <c r="F580" s="16"/>
      <c r="I580" s="16"/>
      <c r="J580" s="16"/>
      <c r="K580" s="16"/>
      <c r="L580" s="16"/>
    </row>
    <row r="581" spans="6:12">
      <c r="F581" s="16"/>
      <c r="I581" s="16"/>
      <c r="J581" s="16"/>
      <c r="K581" s="16"/>
      <c r="L581" s="16"/>
    </row>
    <row r="582" spans="6:12">
      <c r="F582" s="16"/>
      <c r="I582" s="16"/>
      <c r="J582" s="16"/>
      <c r="K582" s="16"/>
      <c r="L582" s="16"/>
    </row>
    <row r="583" spans="6:12">
      <c r="F583" s="16"/>
      <c r="I583" s="16"/>
      <c r="J583" s="16"/>
      <c r="K583" s="16"/>
      <c r="L583" s="16"/>
    </row>
    <row r="584" spans="6:12">
      <c r="F584" s="16"/>
      <c r="I584" s="16"/>
      <c r="J584" s="16"/>
      <c r="K584" s="16"/>
      <c r="L584" s="16"/>
    </row>
    <row r="585" spans="6:12">
      <c r="F585" s="16"/>
      <c r="I585" s="16"/>
      <c r="J585" s="16"/>
      <c r="K585" s="16"/>
      <c r="L585" s="16"/>
    </row>
    <row r="586" spans="6:12">
      <c r="F586" s="16"/>
      <c r="I586" s="16"/>
      <c r="J586" s="16"/>
      <c r="K586" s="16"/>
      <c r="L586" s="16"/>
    </row>
    <row r="587" spans="6:12">
      <c r="F587" s="16"/>
      <c r="I587" s="16"/>
      <c r="J587" s="16"/>
      <c r="K587" s="16"/>
      <c r="L587" s="16"/>
    </row>
    <row r="588" spans="6:12">
      <c r="F588" s="16"/>
      <c r="I588" s="16"/>
      <c r="J588" s="16"/>
      <c r="K588" s="16"/>
      <c r="L588" s="16"/>
    </row>
    <row r="589" spans="6:12">
      <c r="F589" s="16"/>
      <c r="I589" s="16"/>
      <c r="J589" s="16"/>
      <c r="K589" s="16"/>
      <c r="L589" s="16"/>
    </row>
    <row r="590" spans="6:12">
      <c r="F590" s="16"/>
      <c r="I590" s="16"/>
      <c r="J590" s="16"/>
      <c r="K590" s="16"/>
      <c r="L590" s="16"/>
    </row>
    <row r="591" spans="6:12">
      <c r="F591" s="16"/>
      <c r="I591" s="16"/>
      <c r="J591" s="16"/>
      <c r="K591" s="16"/>
      <c r="L591" s="16"/>
    </row>
    <row r="592" spans="6:12">
      <c r="F592" s="16"/>
      <c r="I592" s="16"/>
      <c r="J592" s="16"/>
      <c r="K592" s="16"/>
      <c r="L592" s="16"/>
    </row>
    <row r="593" spans="6:12">
      <c r="F593" s="16"/>
      <c r="I593" s="16"/>
      <c r="J593" s="16"/>
      <c r="K593" s="16"/>
      <c r="L593" s="16"/>
    </row>
    <row r="594" spans="6:12">
      <c r="F594" s="16"/>
      <c r="I594" s="16"/>
      <c r="J594" s="16"/>
      <c r="K594" s="16"/>
      <c r="L594" s="16"/>
    </row>
    <row r="595" spans="6:12">
      <c r="F595" s="16"/>
      <c r="I595" s="16"/>
      <c r="J595" s="16"/>
      <c r="K595" s="16"/>
      <c r="L595" s="16"/>
    </row>
    <row r="596" spans="6:12">
      <c r="F596" s="16"/>
      <c r="I596" s="16"/>
      <c r="J596" s="16"/>
      <c r="K596" s="16"/>
      <c r="L596" s="16"/>
    </row>
    <row r="597" spans="6:12">
      <c r="F597" s="16"/>
      <c r="I597" s="16"/>
      <c r="J597" s="16"/>
      <c r="K597" s="16"/>
      <c r="L597" s="16"/>
    </row>
    <row r="598" spans="6:12">
      <c r="F598" s="16"/>
      <c r="I598" s="16"/>
      <c r="J598" s="16"/>
      <c r="K598" s="16"/>
      <c r="L598" s="16"/>
    </row>
    <row r="599" spans="6:12">
      <c r="F599" s="16"/>
      <c r="I599" s="16"/>
      <c r="J599" s="16"/>
      <c r="K599" s="16"/>
      <c r="L599" s="16"/>
    </row>
    <row r="600" spans="6:12">
      <c r="F600" s="16"/>
      <c r="I600" s="16"/>
      <c r="J600" s="16"/>
      <c r="K600" s="16"/>
      <c r="L600" s="16"/>
    </row>
    <row r="601" spans="6:12">
      <c r="F601" s="16"/>
      <c r="I601" s="16"/>
      <c r="J601" s="16"/>
      <c r="K601" s="16"/>
      <c r="L601" s="16"/>
    </row>
    <row r="602" spans="6:12">
      <c r="F602" s="16"/>
      <c r="I602" s="16"/>
      <c r="J602" s="16"/>
      <c r="K602" s="16"/>
      <c r="L602" s="16"/>
    </row>
    <row r="603" spans="6:12">
      <c r="F603" s="16"/>
      <c r="I603" s="16"/>
      <c r="J603" s="16"/>
      <c r="K603" s="16"/>
      <c r="L603" s="16"/>
    </row>
    <row r="604" spans="6:12">
      <c r="F604" s="16"/>
      <c r="I604" s="16"/>
      <c r="J604" s="16"/>
      <c r="K604" s="16"/>
      <c r="L604" s="16"/>
    </row>
    <row r="605" spans="6:12">
      <c r="F605" s="16"/>
      <c r="I605" s="16"/>
      <c r="J605" s="16"/>
      <c r="K605" s="16"/>
      <c r="L605" s="16"/>
    </row>
    <row r="606" spans="6:12">
      <c r="F606" s="16"/>
      <c r="I606" s="16"/>
      <c r="J606" s="16"/>
      <c r="K606" s="16"/>
      <c r="L606" s="16"/>
    </row>
    <row r="607" spans="6:12">
      <c r="F607" s="16"/>
      <c r="I607" s="16"/>
      <c r="J607" s="16"/>
      <c r="K607" s="16"/>
      <c r="L607" s="16"/>
    </row>
    <row r="608" spans="6:12">
      <c r="F608" s="16"/>
      <c r="I608" s="16"/>
      <c r="J608" s="16"/>
      <c r="K608" s="16"/>
      <c r="L608" s="16"/>
    </row>
    <row r="609" spans="6:12">
      <c r="F609" s="16"/>
      <c r="I609" s="16"/>
      <c r="J609" s="16"/>
      <c r="K609" s="16"/>
      <c r="L609" s="16"/>
    </row>
    <row r="610" spans="6:12">
      <c r="F610" s="16"/>
      <c r="I610" s="16"/>
      <c r="J610" s="16"/>
      <c r="K610" s="16"/>
      <c r="L610" s="16"/>
    </row>
    <row r="611" spans="6:12">
      <c r="F611" s="16"/>
      <c r="I611" s="16"/>
      <c r="J611" s="16"/>
      <c r="K611" s="16"/>
      <c r="L611" s="16"/>
    </row>
    <row r="612" spans="6:12">
      <c r="F612" s="16"/>
      <c r="I612" s="16"/>
      <c r="J612" s="16"/>
      <c r="K612" s="16"/>
      <c r="L612" s="16"/>
    </row>
    <row r="613" spans="6:12">
      <c r="F613" s="16"/>
      <c r="I613" s="16"/>
      <c r="J613" s="16"/>
      <c r="K613" s="16"/>
      <c r="L613" s="16"/>
    </row>
    <row r="614" spans="6:12">
      <c r="F614" s="16"/>
      <c r="I614" s="16"/>
      <c r="J614" s="16"/>
      <c r="K614" s="16"/>
      <c r="L614" s="16"/>
    </row>
    <row r="615" spans="6:12">
      <c r="F615" s="16"/>
      <c r="I615" s="16"/>
      <c r="J615" s="16"/>
      <c r="K615" s="16"/>
      <c r="L615" s="16"/>
    </row>
    <row r="616" spans="6:12">
      <c r="F616" s="16"/>
      <c r="I616" s="16"/>
      <c r="J616" s="16"/>
      <c r="K616" s="16"/>
      <c r="L616" s="16"/>
    </row>
    <row r="617" spans="6:12">
      <c r="F617" s="16"/>
      <c r="I617" s="16"/>
      <c r="J617" s="16"/>
      <c r="K617" s="16"/>
      <c r="L617" s="16"/>
    </row>
    <row r="618" spans="6:12">
      <c r="F618" s="16"/>
      <c r="I618" s="16"/>
      <c r="J618" s="16"/>
      <c r="K618" s="16"/>
      <c r="L618" s="16"/>
    </row>
    <row r="619" spans="6:12">
      <c r="F619" s="16"/>
      <c r="I619" s="16"/>
      <c r="J619" s="16"/>
      <c r="K619" s="16"/>
      <c r="L619" s="16"/>
    </row>
    <row r="620" spans="6:12">
      <c r="F620" s="16"/>
      <c r="I620" s="16"/>
      <c r="J620" s="16"/>
      <c r="K620" s="16"/>
      <c r="L620" s="16"/>
    </row>
    <row r="621" spans="6:12">
      <c r="F621" s="16"/>
      <c r="I621" s="16"/>
      <c r="J621" s="16"/>
      <c r="K621" s="16"/>
      <c r="L621" s="16"/>
    </row>
    <row r="622" spans="6:12">
      <c r="F622" s="16"/>
      <c r="I622" s="16"/>
      <c r="J622" s="16"/>
      <c r="K622" s="16"/>
      <c r="L622" s="16"/>
    </row>
    <row r="623" spans="6:12">
      <c r="F623" s="16"/>
      <c r="I623" s="16"/>
      <c r="J623" s="16"/>
      <c r="K623" s="16"/>
      <c r="L623" s="16"/>
    </row>
    <row r="624" spans="6:12">
      <c r="F624" s="16"/>
      <c r="I624" s="16"/>
      <c r="J624" s="16"/>
      <c r="K624" s="16"/>
      <c r="L624" s="16"/>
    </row>
    <row r="625" spans="6:12">
      <c r="F625" s="16"/>
      <c r="I625" s="16"/>
      <c r="J625" s="16"/>
      <c r="K625" s="16"/>
      <c r="L625" s="16"/>
    </row>
    <row r="626" spans="6:12">
      <c r="F626" s="16"/>
      <c r="I626" s="16"/>
      <c r="J626" s="16"/>
      <c r="K626" s="16"/>
      <c r="L626" s="16"/>
    </row>
    <row r="627" spans="6:12">
      <c r="F627" s="16"/>
      <c r="I627" s="16"/>
      <c r="J627" s="16"/>
      <c r="K627" s="16"/>
      <c r="L627" s="16"/>
    </row>
    <row r="628" spans="6:12">
      <c r="F628" s="16"/>
      <c r="I628" s="16"/>
      <c r="J628" s="16"/>
      <c r="K628" s="16"/>
      <c r="L628" s="16"/>
    </row>
    <row r="629" spans="6:12">
      <c r="F629" s="16"/>
      <c r="I629" s="16"/>
      <c r="J629" s="16"/>
      <c r="K629" s="16"/>
      <c r="L629" s="16"/>
    </row>
    <row r="630" spans="6:12">
      <c r="F630" s="16"/>
      <c r="I630" s="16"/>
      <c r="J630" s="16"/>
      <c r="K630" s="16"/>
      <c r="L630" s="16"/>
    </row>
    <row r="631" spans="6:12">
      <c r="F631" s="16"/>
      <c r="I631" s="16"/>
      <c r="J631" s="16"/>
      <c r="K631" s="16"/>
      <c r="L631" s="16"/>
    </row>
    <row r="632" spans="6:12">
      <c r="F632" s="16"/>
      <c r="I632" s="16"/>
      <c r="J632" s="16"/>
      <c r="K632" s="16"/>
      <c r="L632" s="16"/>
    </row>
    <row r="633" spans="6:12">
      <c r="F633" s="16"/>
      <c r="I633" s="16"/>
      <c r="J633" s="16"/>
      <c r="K633" s="16"/>
      <c r="L633" s="16"/>
    </row>
    <row r="634" spans="6:12">
      <c r="F634" s="16"/>
      <c r="I634" s="16"/>
      <c r="J634" s="16"/>
      <c r="K634" s="16"/>
      <c r="L634" s="16"/>
    </row>
    <row r="635" spans="6:12">
      <c r="F635" s="16"/>
      <c r="I635" s="16"/>
      <c r="J635" s="16"/>
      <c r="K635" s="16"/>
      <c r="L635" s="16"/>
    </row>
    <row r="636" spans="6:12">
      <c r="F636" s="16"/>
      <c r="I636" s="16"/>
      <c r="J636" s="16"/>
      <c r="K636" s="16"/>
      <c r="L636" s="16"/>
    </row>
    <row r="637" spans="6:12">
      <c r="F637" s="16"/>
      <c r="I637" s="16"/>
      <c r="J637" s="16"/>
      <c r="K637" s="16"/>
      <c r="L637" s="16"/>
    </row>
    <row r="638" spans="6:12">
      <c r="F638" s="16"/>
      <c r="I638" s="16"/>
      <c r="J638" s="16"/>
      <c r="K638" s="16"/>
      <c r="L638" s="16"/>
    </row>
    <row r="639" spans="6:12">
      <c r="F639" s="16"/>
      <c r="I639" s="16"/>
      <c r="J639" s="16"/>
      <c r="K639" s="16"/>
      <c r="L639" s="16"/>
    </row>
    <row r="640" spans="6:12">
      <c r="F640" s="16"/>
      <c r="I640" s="16"/>
      <c r="J640" s="16"/>
      <c r="K640" s="16"/>
      <c r="L640" s="16"/>
    </row>
    <row r="641" spans="6:12">
      <c r="F641" s="16"/>
      <c r="I641" s="16"/>
      <c r="J641" s="16"/>
      <c r="K641" s="16"/>
      <c r="L641" s="16"/>
    </row>
    <row r="642" spans="6:12">
      <c r="F642" s="16"/>
      <c r="I642" s="16"/>
      <c r="J642" s="16"/>
      <c r="K642" s="16"/>
      <c r="L642" s="16"/>
    </row>
    <row r="643" spans="6:12">
      <c r="F643" s="16"/>
      <c r="I643" s="16"/>
      <c r="J643" s="16"/>
      <c r="K643" s="16"/>
      <c r="L643" s="16"/>
    </row>
    <row r="644" spans="6:12">
      <c r="F644" s="16"/>
      <c r="I644" s="16"/>
      <c r="J644" s="16"/>
      <c r="K644" s="16"/>
      <c r="L644" s="16"/>
    </row>
    <row r="645" spans="6:12">
      <c r="F645" s="16"/>
      <c r="I645" s="16"/>
      <c r="J645" s="16"/>
      <c r="K645" s="16"/>
      <c r="L645" s="16"/>
    </row>
    <row r="646" spans="6:12">
      <c r="F646" s="16"/>
      <c r="I646" s="16"/>
      <c r="J646" s="16"/>
      <c r="K646" s="16"/>
      <c r="L646" s="16"/>
    </row>
    <row r="647" spans="6:12">
      <c r="F647" s="16"/>
      <c r="I647" s="16"/>
      <c r="J647" s="16"/>
      <c r="K647" s="16"/>
      <c r="L647" s="16"/>
    </row>
    <row r="648" spans="6:12">
      <c r="F648" s="16"/>
      <c r="I648" s="16"/>
      <c r="J648" s="16"/>
      <c r="K648" s="16"/>
      <c r="L648" s="16"/>
    </row>
    <row r="649" spans="6:12">
      <c r="F649" s="16"/>
      <c r="I649" s="16"/>
      <c r="J649" s="16"/>
      <c r="K649" s="16"/>
      <c r="L649" s="16"/>
    </row>
    <row r="650" spans="6:12">
      <c r="F650" s="16"/>
      <c r="I650" s="16"/>
      <c r="J650" s="16"/>
      <c r="K650" s="16"/>
      <c r="L650" s="16"/>
    </row>
    <row r="651" spans="6:12">
      <c r="F651" s="16"/>
      <c r="I651" s="16"/>
      <c r="J651" s="16"/>
      <c r="K651" s="16"/>
      <c r="L651" s="16"/>
    </row>
    <row r="652" spans="6:12">
      <c r="F652" s="16"/>
      <c r="I652" s="16"/>
      <c r="J652" s="16"/>
      <c r="K652" s="16"/>
      <c r="L652" s="16"/>
    </row>
    <row r="653" spans="6:12">
      <c r="F653" s="16"/>
      <c r="I653" s="16"/>
      <c r="J653" s="16"/>
      <c r="K653" s="16"/>
      <c r="L653" s="16"/>
    </row>
    <row r="654" spans="6:12">
      <c r="F654" s="16"/>
      <c r="I654" s="16"/>
      <c r="J654" s="16"/>
      <c r="K654" s="16"/>
      <c r="L654" s="16"/>
    </row>
    <row r="655" spans="6:12">
      <c r="F655" s="16"/>
      <c r="I655" s="16"/>
      <c r="J655" s="16"/>
      <c r="K655" s="16"/>
      <c r="L655" s="16"/>
    </row>
    <row r="656" spans="6:12">
      <c r="F656" s="16"/>
      <c r="I656" s="16"/>
      <c r="J656" s="16"/>
      <c r="K656" s="16"/>
      <c r="L656" s="16"/>
    </row>
    <row r="657" spans="6:12">
      <c r="F657" s="16"/>
      <c r="I657" s="16"/>
      <c r="J657" s="16"/>
      <c r="K657" s="16"/>
      <c r="L657" s="16"/>
    </row>
    <row r="658" spans="6:12">
      <c r="F658" s="16"/>
      <c r="I658" s="16"/>
      <c r="J658" s="16"/>
      <c r="K658" s="16"/>
      <c r="L658" s="16"/>
    </row>
    <row r="659" spans="6:12">
      <c r="F659" s="16"/>
      <c r="I659" s="16"/>
      <c r="J659" s="16"/>
      <c r="K659" s="16"/>
      <c r="L659" s="16"/>
    </row>
    <row r="660" spans="6:12">
      <c r="F660" s="16"/>
      <c r="I660" s="16"/>
      <c r="J660" s="16"/>
      <c r="K660" s="16"/>
      <c r="L660" s="16"/>
    </row>
    <row r="661" spans="6:12">
      <c r="F661" s="16"/>
      <c r="I661" s="16"/>
      <c r="J661" s="16"/>
      <c r="K661" s="16"/>
      <c r="L661" s="16"/>
    </row>
    <row r="662" spans="6:12">
      <c r="F662" s="16"/>
      <c r="I662" s="16"/>
      <c r="J662" s="16"/>
      <c r="K662" s="16"/>
      <c r="L662" s="16"/>
    </row>
    <row r="663" spans="6:12">
      <c r="F663" s="16"/>
      <c r="I663" s="16"/>
      <c r="J663" s="16"/>
      <c r="K663" s="16"/>
      <c r="L663" s="16"/>
    </row>
    <row r="664" spans="6:12">
      <c r="F664" s="16"/>
      <c r="I664" s="16"/>
      <c r="J664" s="16"/>
      <c r="K664" s="16"/>
      <c r="L664" s="16"/>
    </row>
    <row r="665" spans="6:12">
      <c r="F665" s="16"/>
      <c r="I665" s="16"/>
      <c r="J665" s="16"/>
      <c r="K665" s="16"/>
      <c r="L665" s="16"/>
    </row>
    <row r="666" spans="6:12">
      <c r="F666" s="16"/>
      <c r="I666" s="16"/>
      <c r="J666" s="16"/>
      <c r="K666" s="16"/>
      <c r="L666" s="16"/>
    </row>
    <row r="667" spans="6:12">
      <c r="F667" s="16"/>
      <c r="I667" s="16"/>
      <c r="J667" s="16"/>
      <c r="K667" s="16"/>
      <c r="L667" s="16"/>
    </row>
    <row r="668" spans="6:12">
      <c r="F668" s="16"/>
      <c r="I668" s="16"/>
      <c r="J668" s="16"/>
      <c r="K668" s="16"/>
      <c r="L668" s="16"/>
    </row>
    <row r="669" spans="6:12">
      <c r="F669" s="16"/>
      <c r="I669" s="16"/>
      <c r="J669" s="16"/>
      <c r="K669" s="16"/>
      <c r="L669" s="16"/>
    </row>
    <row r="670" spans="6:12">
      <c r="F670" s="16"/>
      <c r="I670" s="16"/>
      <c r="J670" s="16"/>
      <c r="K670" s="16"/>
      <c r="L670" s="16"/>
    </row>
    <row r="671" spans="6:12">
      <c r="F671" s="16"/>
      <c r="I671" s="16"/>
      <c r="J671" s="16"/>
      <c r="K671" s="16"/>
      <c r="L671" s="16"/>
    </row>
    <row r="672" spans="6:12">
      <c r="F672" s="16"/>
      <c r="I672" s="16"/>
      <c r="J672" s="16"/>
      <c r="K672" s="16"/>
      <c r="L672" s="16"/>
    </row>
    <row r="673" spans="6:12">
      <c r="F673" s="16"/>
      <c r="I673" s="16"/>
      <c r="J673" s="16"/>
      <c r="K673" s="16"/>
      <c r="L673" s="16"/>
    </row>
    <row r="674" spans="6:12">
      <c r="F674" s="16"/>
      <c r="I674" s="16"/>
      <c r="J674" s="16"/>
      <c r="K674" s="16"/>
      <c r="L674" s="16"/>
    </row>
    <row r="675" spans="6:12">
      <c r="F675" s="16"/>
      <c r="I675" s="16"/>
      <c r="J675" s="16"/>
      <c r="K675" s="16"/>
      <c r="L675" s="16"/>
    </row>
    <row r="676" spans="6:12">
      <c r="F676" s="16"/>
      <c r="I676" s="16"/>
      <c r="J676" s="16"/>
      <c r="K676" s="16"/>
      <c r="L676" s="16"/>
    </row>
    <row r="677" spans="6:12">
      <c r="F677" s="16"/>
      <c r="I677" s="16"/>
      <c r="J677" s="16"/>
      <c r="K677" s="16"/>
      <c r="L677" s="16"/>
    </row>
    <row r="678" spans="6:12">
      <c r="F678" s="16"/>
      <c r="I678" s="16"/>
      <c r="J678" s="16"/>
      <c r="K678" s="16"/>
      <c r="L678" s="16"/>
    </row>
    <row r="679" spans="6:12">
      <c r="F679" s="16"/>
      <c r="I679" s="16"/>
      <c r="J679" s="16"/>
      <c r="K679" s="16"/>
      <c r="L679" s="16"/>
    </row>
    <row r="680" spans="6:12">
      <c r="F680" s="16"/>
      <c r="I680" s="16"/>
      <c r="J680" s="16"/>
      <c r="K680" s="16"/>
      <c r="L680" s="16"/>
    </row>
    <row r="681" spans="6:12">
      <c r="F681" s="16"/>
      <c r="I681" s="16"/>
      <c r="J681" s="16"/>
      <c r="K681" s="16"/>
      <c r="L681" s="16"/>
    </row>
    <row r="682" spans="6:12">
      <c r="F682" s="16"/>
      <c r="I682" s="16"/>
      <c r="J682" s="16"/>
      <c r="K682" s="16"/>
      <c r="L682" s="16"/>
    </row>
    <row r="683" spans="6:12">
      <c r="F683" s="16"/>
      <c r="I683" s="16"/>
      <c r="J683" s="16"/>
      <c r="K683" s="16"/>
      <c r="L683" s="16"/>
    </row>
    <row r="684" spans="6:12">
      <c r="F684" s="16"/>
      <c r="I684" s="16"/>
      <c r="J684" s="16"/>
      <c r="K684" s="16"/>
      <c r="L684" s="16"/>
    </row>
    <row r="685" spans="6:12">
      <c r="F685" s="16"/>
      <c r="I685" s="16"/>
      <c r="J685" s="16"/>
      <c r="K685" s="16"/>
      <c r="L685" s="16"/>
    </row>
    <row r="686" spans="6:12">
      <c r="F686" s="16"/>
      <c r="I686" s="16"/>
      <c r="J686" s="16"/>
      <c r="K686" s="16"/>
      <c r="L686" s="16"/>
    </row>
    <row r="687" spans="6:12">
      <c r="F687" s="16"/>
      <c r="I687" s="16"/>
      <c r="J687" s="16"/>
      <c r="K687" s="16"/>
      <c r="L687" s="16"/>
    </row>
    <row r="688" spans="6:12">
      <c r="F688" s="16"/>
      <c r="I688" s="16"/>
      <c r="J688" s="16"/>
      <c r="K688" s="16"/>
      <c r="L688" s="16"/>
    </row>
    <row r="689" spans="6:12">
      <c r="F689" s="16"/>
      <c r="I689" s="16"/>
      <c r="J689" s="16"/>
      <c r="K689" s="16"/>
      <c r="L689" s="16"/>
    </row>
    <row r="690" spans="6:12">
      <c r="F690" s="16"/>
      <c r="I690" s="16"/>
      <c r="J690" s="16"/>
      <c r="K690" s="16"/>
      <c r="L690" s="16"/>
    </row>
    <row r="691" spans="6:12">
      <c r="F691" s="16"/>
      <c r="I691" s="16"/>
      <c r="J691" s="16"/>
      <c r="K691" s="16"/>
      <c r="L691" s="16"/>
    </row>
    <row r="692" spans="6:12">
      <c r="F692" s="16"/>
      <c r="I692" s="16"/>
      <c r="J692" s="16"/>
      <c r="K692" s="16"/>
      <c r="L692" s="16"/>
    </row>
    <row r="693" spans="6:12">
      <c r="F693" s="16"/>
      <c r="I693" s="16"/>
      <c r="J693" s="16"/>
      <c r="K693" s="16"/>
      <c r="L693" s="16"/>
    </row>
    <row r="694" spans="6:12">
      <c r="F694" s="16"/>
      <c r="I694" s="16"/>
      <c r="J694" s="16"/>
      <c r="K694" s="16"/>
      <c r="L694" s="16"/>
    </row>
    <row r="695" spans="6:12">
      <c r="F695" s="16"/>
      <c r="I695" s="16"/>
      <c r="J695" s="16"/>
      <c r="K695" s="16"/>
      <c r="L695" s="16"/>
    </row>
    <row r="696" spans="6:12">
      <c r="F696" s="16"/>
      <c r="I696" s="16"/>
      <c r="J696" s="16"/>
      <c r="K696" s="16"/>
      <c r="L696" s="16"/>
    </row>
    <row r="697" spans="6:12">
      <c r="F697" s="16"/>
      <c r="I697" s="16"/>
      <c r="J697" s="16"/>
      <c r="K697" s="16"/>
      <c r="L697" s="16"/>
    </row>
    <row r="698" spans="6:12">
      <c r="F698" s="16"/>
      <c r="I698" s="16"/>
      <c r="J698" s="16"/>
      <c r="K698" s="16"/>
      <c r="L698" s="16"/>
    </row>
    <row r="699" spans="6:12">
      <c r="F699" s="16"/>
      <c r="I699" s="16"/>
      <c r="J699" s="16"/>
      <c r="K699" s="16"/>
      <c r="L699" s="16"/>
    </row>
    <row r="700" spans="6:12">
      <c r="F700" s="16"/>
      <c r="I700" s="16"/>
      <c r="J700" s="16"/>
      <c r="K700" s="16"/>
      <c r="L700" s="16"/>
    </row>
    <row r="701" spans="6:12">
      <c r="F701" s="16"/>
      <c r="I701" s="16"/>
      <c r="J701" s="16"/>
      <c r="K701" s="16"/>
      <c r="L701" s="16"/>
    </row>
    <row r="702" spans="6:12">
      <c r="F702" s="16"/>
      <c r="I702" s="16"/>
      <c r="J702" s="16"/>
      <c r="K702" s="16"/>
      <c r="L702" s="16"/>
    </row>
    <row r="703" spans="6:12">
      <c r="F703" s="16"/>
      <c r="I703" s="16"/>
      <c r="J703" s="16"/>
      <c r="K703" s="16"/>
      <c r="L703" s="16"/>
    </row>
    <row r="704" spans="6:12">
      <c r="F704" s="16"/>
      <c r="I704" s="16"/>
      <c r="J704" s="16"/>
      <c r="K704" s="16"/>
      <c r="L704" s="16"/>
    </row>
    <row r="705" spans="6:12">
      <c r="F705" s="16"/>
      <c r="I705" s="16"/>
      <c r="J705" s="16"/>
      <c r="K705" s="16"/>
      <c r="L705" s="16"/>
    </row>
    <row r="706" spans="6:12">
      <c r="F706" s="16"/>
      <c r="I706" s="16"/>
      <c r="J706" s="16"/>
      <c r="K706" s="16"/>
      <c r="L706" s="16"/>
    </row>
    <row r="707" spans="6:12">
      <c r="F707" s="16"/>
      <c r="I707" s="16"/>
      <c r="J707" s="16"/>
      <c r="K707" s="16"/>
      <c r="L707" s="16"/>
    </row>
    <row r="708" spans="6:12">
      <c r="F708" s="16"/>
      <c r="I708" s="16"/>
      <c r="J708" s="16"/>
      <c r="K708" s="16"/>
      <c r="L708" s="16"/>
    </row>
    <row r="709" spans="6:12">
      <c r="F709" s="16"/>
      <c r="I709" s="16"/>
      <c r="J709" s="16"/>
      <c r="K709" s="16"/>
      <c r="L709" s="16"/>
    </row>
    <row r="710" spans="6:12">
      <c r="F710" s="16"/>
      <c r="I710" s="16"/>
      <c r="J710" s="16"/>
      <c r="K710" s="16"/>
      <c r="L710" s="16"/>
    </row>
    <row r="711" spans="6:12">
      <c r="F711" s="16"/>
      <c r="I711" s="16"/>
      <c r="J711" s="16"/>
      <c r="K711" s="16"/>
      <c r="L711" s="16"/>
    </row>
    <row r="712" spans="6:12">
      <c r="F712" s="16"/>
      <c r="I712" s="16"/>
      <c r="J712" s="16"/>
      <c r="K712" s="16"/>
      <c r="L712" s="16"/>
    </row>
    <row r="713" spans="6:12">
      <c r="F713" s="16"/>
      <c r="I713" s="16"/>
      <c r="J713" s="16"/>
      <c r="K713" s="16"/>
      <c r="L713" s="16"/>
    </row>
    <row r="714" spans="6:12">
      <c r="F714" s="16"/>
      <c r="I714" s="16"/>
      <c r="J714" s="16"/>
      <c r="K714" s="16"/>
      <c r="L714" s="16"/>
    </row>
    <row r="715" spans="6:12">
      <c r="F715" s="16"/>
      <c r="I715" s="16"/>
      <c r="J715" s="16"/>
      <c r="K715" s="16"/>
      <c r="L715" s="16"/>
    </row>
    <row r="716" spans="6:12">
      <c r="F716" s="16"/>
      <c r="I716" s="16"/>
      <c r="J716" s="16"/>
      <c r="K716" s="16"/>
      <c r="L716" s="16"/>
    </row>
    <row r="717" spans="6:12">
      <c r="F717" s="16"/>
      <c r="I717" s="16"/>
      <c r="J717" s="16"/>
      <c r="K717" s="16"/>
      <c r="L717" s="16"/>
    </row>
    <row r="718" spans="6:12">
      <c r="F718" s="16"/>
      <c r="I718" s="16"/>
      <c r="J718" s="16"/>
      <c r="K718" s="16"/>
      <c r="L718" s="16"/>
    </row>
    <row r="719" spans="6:12">
      <c r="F719" s="16"/>
      <c r="I719" s="16"/>
      <c r="J719" s="16"/>
      <c r="K719" s="16"/>
      <c r="L719" s="16"/>
    </row>
    <row r="720" spans="6:12">
      <c r="F720" s="16"/>
      <c r="I720" s="16"/>
      <c r="J720" s="16"/>
      <c r="K720" s="16"/>
      <c r="L720" s="16"/>
    </row>
    <row r="721" spans="6:12">
      <c r="F721" s="16"/>
      <c r="I721" s="16"/>
      <c r="J721" s="16"/>
      <c r="K721" s="16"/>
      <c r="L721" s="16"/>
    </row>
    <row r="722" spans="6:12">
      <c r="F722" s="16"/>
      <c r="I722" s="16"/>
      <c r="J722" s="16"/>
      <c r="K722" s="16"/>
      <c r="L722" s="16"/>
    </row>
    <row r="723" spans="6:12">
      <c r="F723" s="16"/>
      <c r="I723" s="16"/>
      <c r="J723" s="16"/>
      <c r="K723" s="16"/>
      <c r="L723" s="16"/>
    </row>
    <row r="724" spans="6:12">
      <c r="F724" s="16"/>
      <c r="I724" s="16"/>
      <c r="J724" s="16"/>
      <c r="K724" s="16"/>
      <c r="L724" s="16"/>
    </row>
    <row r="725" spans="6:12">
      <c r="F725" s="16"/>
      <c r="I725" s="16"/>
      <c r="J725" s="16"/>
      <c r="K725" s="16"/>
      <c r="L725" s="16"/>
    </row>
    <row r="726" spans="6:12">
      <c r="F726" s="16"/>
      <c r="I726" s="16"/>
      <c r="J726" s="16"/>
      <c r="K726" s="16"/>
      <c r="L726" s="16"/>
    </row>
    <row r="727" spans="6:12">
      <c r="F727" s="16"/>
      <c r="I727" s="16"/>
      <c r="J727" s="16"/>
      <c r="K727" s="16"/>
      <c r="L727" s="16"/>
    </row>
    <row r="728" spans="6:12">
      <c r="F728" s="16"/>
      <c r="I728" s="16"/>
      <c r="J728" s="16"/>
      <c r="K728" s="16"/>
      <c r="L728" s="16"/>
    </row>
    <row r="729" spans="6:12">
      <c r="F729" s="16"/>
      <c r="I729" s="16"/>
      <c r="J729" s="16"/>
      <c r="K729" s="16"/>
      <c r="L729" s="16"/>
    </row>
    <row r="730" spans="6:12">
      <c r="F730" s="16"/>
      <c r="I730" s="16"/>
      <c r="J730" s="16"/>
      <c r="K730" s="16"/>
      <c r="L730" s="16"/>
    </row>
    <row r="731" spans="6:12">
      <c r="F731" s="16"/>
      <c r="I731" s="16"/>
      <c r="J731" s="16"/>
      <c r="K731" s="16"/>
      <c r="L731" s="16"/>
    </row>
    <row r="732" spans="6:12">
      <c r="F732" s="16"/>
      <c r="I732" s="16"/>
      <c r="J732" s="16"/>
      <c r="K732" s="16"/>
      <c r="L732" s="16"/>
    </row>
    <row r="733" spans="6:12">
      <c r="F733" s="16"/>
      <c r="I733" s="16"/>
      <c r="J733" s="16"/>
      <c r="K733" s="16"/>
      <c r="L733" s="16"/>
    </row>
    <row r="734" spans="6:12">
      <c r="F734" s="16"/>
      <c r="I734" s="16"/>
      <c r="J734" s="16"/>
      <c r="K734" s="16"/>
      <c r="L734" s="16"/>
    </row>
    <row r="735" spans="6:12">
      <c r="F735" s="16"/>
      <c r="I735" s="16"/>
      <c r="J735" s="16"/>
      <c r="K735" s="16"/>
      <c r="L735" s="16"/>
    </row>
    <row r="736" spans="6:12">
      <c r="F736" s="16"/>
      <c r="I736" s="16"/>
      <c r="J736" s="16"/>
      <c r="K736" s="16"/>
      <c r="L736" s="16"/>
    </row>
    <row r="737" spans="6:12">
      <c r="F737" s="16"/>
      <c r="I737" s="16"/>
      <c r="J737" s="16"/>
      <c r="K737" s="16"/>
      <c r="L737" s="16"/>
    </row>
    <row r="738" spans="6:12">
      <c r="F738" s="16"/>
      <c r="I738" s="16"/>
      <c r="J738" s="16"/>
      <c r="K738" s="16"/>
      <c r="L738" s="16"/>
    </row>
    <row r="739" spans="6:12">
      <c r="F739" s="16"/>
      <c r="I739" s="16"/>
      <c r="J739" s="16"/>
      <c r="K739" s="16"/>
      <c r="L739" s="16"/>
    </row>
    <row r="740" spans="6:12">
      <c r="F740" s="16"/>
      <c r="I740" s="16"/>
      <c r="J740" s="16"/>
      <c r="K740" s="16"/>
      <c r="L740" s="16"/>
    </row>
    <row r="741" spans="6:12">
      <c r="F741" s="16"/>
      <c r="I741" s="16"/>
      <c r="J741" s="16"/>
      <c r="K741" s="16"/>
      <c r="L741" s="16"/>
    </row>
    <row r="742" spans="6:12">
      <c r="F742" s="16"/>
      <c r="I742" s="16"/>
      <c r="J742" s="16"/>
      <c r="K742" s="16"/>
      <c r="L742" s="16"/>
    </row>
    <row r="743" spans="6:12">
      <c r="F743" s="16"/>
      <c r="I743" s="16"/>
      <c r="J743" s="16"/>
      <c r="K743" s="16"/>
      <c r="L743" s="16"/>
    </row>
    <row r="744" spans="6:12">
      <c r="F744" s="16"/>
      <c r="I744" s="16"/>
      <c r="J744" s="16"/>
      <c r="K744" s="16"/>
      <c r="L744" s="16"/>
    </row>
    <row r="745" spans="6:12">
      <c r="F745" s="16"/>
      <c r="I745" s="16"/>
      <c r="J745" s="16"/>
      <c r="K745" s="16"/>
      <c r="L745" s="16"/>
    </row>
    <row r="746" spans="6:12">
      <c r="F746" s="16"/>
      <c r="I746" s="16"/>
      <c r="J746" s="16"/>
      <c r="K746" s="16"/>
      <c r="L746" s="16"/>
    </row>
    <row r="747" spans="6:12">
      <c r="F747" s="16"/>
      <c r="I747" s="16"/>
      <c r="J747" s="16"/>
      <c r="K747" s="16"/>
      <c r="L747" s="16"/>
    </row>
    <row r="748" spans="6:12">
      <c r="F748" s="16"/>
      <c r="I748" s="16"/>
      <c r="J748" s="16"/>
      <c r="K748" s="16"/>
      <c r="L748" s="16"/>
    </row>
    <row r="749" spans="6:12">
      <c r="F749" s="16"/>
      <c r="I749" s="16"/>
      <c r="J749" s="16"/>
      <c r="K749" s="16"/>
      <c r="L749" s="16"/>
    </row>
    <row r="750" spans="6:12">
      <c r="F750" s="16"/>
      <c r="I750" s="16"/>
      <c r="J750" s="16"/>
      <c r="K750" s="16"/>
      <c r="L750" s="16"/>
    </row>
    <row r="751" spans="6:12">
      <c r="F751" s="16"/>
      <c r="I751" s="16"/>
      <c r="J751" s="16"/>
      <c r="K751" s="16"/>
      <c r="L751" s="16"/>
    </row>
    <row r="752" spans="6:12">
      <c r="F752" s="16"/>
      <c r="I752" s="16"/>
      <c r="J752" s="16"/>
      <c r="K752" s="16"/>
      <c r="L752" s="16"/>
    </row>
    <row r="753" spans="6:12">
      <c r="F753" s="16"/>
      <c r="I753" s="16"/>
      <c r="J753" s="16"/>
      <c r="K753" s="16"/>
      <c r="L753" s="16"/>
    </row>
    <row r="754" spans="6:12">
      <c r="F754" s="16"/>
      <c r="I754" s="16"/>
      <c r="J754" s="16"/>
      <c r="K754" s="16"/>
      <c r="L754" s="16"/>
    </row>
    <row r="755" spans="6:12">
      <c r="F755" s="16"/>
      <c r="I755" s="16"/>
      <c r="J755" s="16"/>
      <c r="K755" s="16"/>
      <c r="L755" s="16"/>
    </row>
    <row r="756" spans="6:12">
      <c r="F756" s="16"/>
      <c r="I756" s="16"/>
      <c r="J756" s="16"/>
      <c r="K756" s="16"/>
      <c r="L756" s="16"/>
    </row>
    <row r="757" spans="6:12">
      <c r="F757" s="16"/>
      <c r="I757" s="16"/>
      <c r="J757" s="16"/>
      <c r="K757" s="16"/>
      <c r="L757" s="16"/>
    </row>
    <row r="758" spans="6:12">
      <c r="F758" s="16"/>
      <c r="I758" s="16"/>
      <c r="J758" s="16"/>
      <c r="K758" s="16"/>
      <c r="L758" s="16"/>
    </row>
    <row r="759" spans="6:12">
      <c r="F759" s="16"/>
      <c r="I759" s="16"/>
      <c r="J759" s="16"/>
      <c r="K759" s="16"/>
      <c r="L759" s="16"/>
    </row>
    <row r="760" spans="6:12">
      <c r="F760" s="16"/>
      <c r="I760" s="16"/>
      <c r="J760" s="16"/>
      <c r="K760" s="16"/>
      <c r="L760" s="16"/>
    </row>
    <row r="761" spans="6:12">
      <c r="F761" s="16"/>
      <c r="I761" s="16"/>
      <c r="J761" s="16"/>
      <c r="K761" s="16"/>
      <c r="L761" s="16"/>
    </row>
    <row r="762" spans="6:12">
      <c r="F762" s="16"/>
      <c r="I762" s="16"/>
      <c r="J762" s="16"/>
      <c r="K762" s="16"/>
      <c r="L762" s="16"/>
    </row>
    <row r="763" spans="6:12">
      <c r="F763" s="16"/>
      <c r="I763" s="16"/>
      <c r="J763" s="16"/>
      <c r="K763" s="16"/>
      <c r="L763" s="16"/>
    </row>
    <row r="764" spans="6:12">
      <c r="F764" s="16"/>
      <c r="I764" s="16"/>
      <c r="J764" s="16"/>
      <c r="K764" s="16"/>
      <c r="L764" s="16"/>
    </row>
    <row r="765" spans="6:12">
      <c r="F765" s="16"/>
      <c r="I765" s="16"/>
      <c r="J765" s="16"/>
      <c r="K765" s="16"/>
      <c r="L765" s="16"/>
    </row>
    <row r="766" spans="6:12">
      <c r="F766" s="16"/>
      <c r="I766" s="16"/>
      <c r="J766" s="16"/>
      <c r="K766" s="16"/>
      <c r="L766" s="16"/>
    </row>
    <row r="767" spans="6:12">
      <c r="F767" s="16"/>
      <c r="I767" s="16"/>
      <c r="J767" s="16"/>
      <c r="K767" s="16"/>
      <c r="L767" s="16"/>
    </row>
    <row r="768" spans="6:12">
      <c r="F768" s="16"/>
      <c r="I768" s="16"/>
      <c r="J768" s="16"/>
      <c r="K768" s="16"/>
      <c r="L768" s="16"/>
    </row>
    <row r="769" spans="6:12">
      <c r="F769" s="16"/>
      <c r="I769" s="16"/>
      <c r="J769" s="16"/>
      <c r="K769" s="16"/>
      <c r="L769" s="16"/>
    </row>
    <row r="770" spans="6:12">
      <c r="F770" s="16"/>
      <c r="I770" s="16"/>
      <c r="J770" s="16"/>
      <c r="K770" s="16"/>
      <c r="L770" s="16"/>
    </row>
    <row r="771" spans="6:12">
      <c r="F771" s="16"/>
      <c r="I771" s="16"/>
      <c r="J771" s="16"/>
      <c r="K771" s="16"/>
      <c r="L771" s="16"/>
    </row>
    <row r="772" spans="6:12">
      <c r="F772" s="16"/>
      <c r="I772" s="16"/>
      <c r="J772" s="16"/>
      <c r="K772" s="16"/>
      <c r="L772" s="16"/>
    </row>
    <row r="773" spans="6:12">
      <c r="F773" s="16"/>
      <c r="I773" s="16"/>
      <c r="J773" s="16"/>
      <c r="K773" s="16"/>
      <c r="L773" s="16"/>
    </row>
    <row r="774" spans="6:12">
      <c r="F774" s="16"/>
      <c r="I774" s="16"/>
      <c r="J774" s="16"/>
      <c r="K774" s="16"/>
      <c r="L774" s="16"/>
    </row>
    <row r="775" spans="6:12">
      <c r="F775" s="16"/>
      <c r="I775" s="16"/>
      <c r="J775" s="16"/>
      <c r="K775" s="16"/>
      <c r="L775" s="16"/>
    </row>
    <row r="776" spans="6:12">
      <c r="F776" s="16"/>
      <c r="I776" s="16"/>
      <c r="J776" s="16"/>
      <c r="K776" s="16"/>
      <c r="L776" s="16"/>
    </row>
    <row r="777" spans="6:12">
      <c r="F777" s="16"/>
      <c r="I777" s="16"/>
      <c r="J777" s="16"/>
      <c r="K777" s="16"/>
      <c r="L777" s="16"/>
    </row>
    <row r="778" spans="6:12">
      <c r="F778" s="16"/>
      <c r="I778" s="16"/>
      <c r="J778" s="16"/>
      <c r="K778" s="16"/>
      <c r="L778" s="16"/>
    </row>
    <row r="779" spans="6:12">
      <c r="F779" s="16"/>
      <c r="I779" s="16"/>
      <c r="J779" s="16"/>
      <c r="K779" s="16"/>
      <c r="L779" s="16"/>
    </row>
    <row r="780" spans="6:12">
      <c r="F780" s="16"/>
      <c r="I780" s="16"/>
      <c r="J780" s="16"/>
      <c r="K780" s="16"/>
      <c r="L780" s="16"/>
    </row>
    <row r="781" spans="6:12">
      <c r="F781" s="16"/>
      <c r="I781" s="16"/>
      <c r="J781" s="16"/>
      <c r="K781" s="16"/>
      <c r="L781" s="16"/>
    </row>
    <row r="782" spans="6:12">
      <c r="F782" s="16"/>
      <c r="I782" s="16"/>
      <c r="J782" s="16"/>
      <c r="K782" s="16"/>
      <c r="L782" s="16"/>
    </row>
    <row r="783" spans="6:12">
      <c r="F783" s="16"/>
      <c r="I783" s="16"/>
      <c r="J783" s="16"/>
      <c r="K783" s="16"/>
      <c r="L783" s="16"/>
    </row>
    <row r="784" spans="6:12">
      <c r="F784" s="16"/>
      <c r="I784" s="16"/>
      <c r="J784" s="16"/>
      <c r="K784" s="16"/>
      <c r="L784" s="16"/>
    </row>
    <row r="785" spans="6:12">
      <c r="F785" s="16"/>
      <c r="I785" s="16"/>
      <c r="J785" s="16"/>
      <c r="K785" s="16"/>
      <c r="L785" s="16"/>
    </row>
    <row r="786" spans="6:12">
      <c r="F786" s="16"/>
      <c r="I786" s="16"/>
      <c r="J786" s="16"/>
      <c r="K786" s="16"/>
      <c r="L786" s="16"/>
    </row>
    <row r="787" spans="6:12">
      <c r="F787" s="16"/>
      <c r="I787" s="16"/>
      <c r="J787" s="16"/>
      <c r="K787" s="16"/>
      <c r="L787" s="16"/>
    </row>
    <row r="788" spans="6:12">
      <c r="F788" s="16"/>
      <c r="I788" s="16"/>
      <c r="J788" s="16"/>
      <c r="K788" s="16"/>
      <c r="L788" s="16"/>
    </row>
    <row r="789" spans="6:12">
      <c r="F789" s="16"/>
      <c r="I789" s="16"/>
      <c r="J789" s="16"/>
      <c r="K789" s="16"/>
      <c r="L789" s="16"/>
    </row>
    <row r="790" spans="6:12">
      <c r="F790" s="16"/>
      <c r="I790" s="16"/>
      <c r="J790" s="16"/>
      <c r="K790" s="16"/>
      <c r="L790" s="16"/>
    </row>
    <row r="791" spans="6:12">
      <c r="F791" s="16"/>
      <c r="I791" s="16"/>
      <c r="J791" s="16"/>
      <c r="K791" s="16"/>
      <c r="L791" s="16"/>
    </row>
    <row r="792" spans="6:12">
      <c r="F792" s="16"/>
      <c r="I792" s="16"/>
      <c r="J792" s="16"/>
      <c r="K792" s="16"/>
      <c r="L792" s="16"/>
    </row>
    <row r="793" spans="6:12">
      <c r="F793" s="16"/>
      <c r="I793" s="16"/>
      <c r="J793" s="16"/>
      <c r="K793" s="16"/>
      <c r="L793" s="16"/>
    </row>
    <row r="794" spans="6:12">
      <c r="F794" s="16"/>
      <c r="I794" s="16"/>
      <c r="J794" s="16"/>
      <c r="K794" s="16"/>
      <c r="L794" s="16"/>
    </row>
    <row r="795" spans="6:12">
      <c r="F795" s="16"/>
      <c r="I795" s="16"/>
      <c r="J795" s="16"/>
      <c r="K795" s="16"/>
      <c r="L795" s="16"/>
    </row>
    <row r="796" spans="6:12">
      <c r="F796" s="16"/>
      <c r="I796" s="16"/>
      <c r="J796" s="16"/>
      <c r="K796" s="16"/>
      <c r="L796" s="16"/>
    </row>
    <row r="797" spans="6:12">
      <c r="F797" s="16"/>
      <c r="I797" s="16"/>
      <c r="J797" s="16"/>
      <c r="K797" s="16"/>
      <c r="L797" s="16"/>
    </row>
    <row r="798" spans="6:12">
      <c r="F798" s="16"/>
      <c r="I798" s="16"/>
      <c r="J798" s="16"/>
      <c r="K798" s="16"/>
      <c r="L798" s="16"/>
    </row>
    <row r="799" spans="6:12">
      <c r="F799" s="16"/>
      <c r="I799" s="16"/>
      <c r="J799" s="16"/>
      <c r="K799" s="16"/>
      <c r="L799" s="16"/>
    </row>
    <row r="800" spans="6:12">
      <c r="F800" s="16"/>
      <c r="I800" s="16"/>
      <c r="J800" s="16"/>
      <c r="K800" s="16"/>
      <c r="L800" s="16"/>
    </row>
    <row r="801" spans="6:12">
      <c r="F801" s="16"/>
      <c r="I801" s="16"/>
      <c r="J801" s="16"/>
      <c r="K801" s="16"/>
      <c r="L801" s="16"/>
    </row>
    <row r="802" spans="6:12">
      <c r="F802" s="16"/>
      <c r="I802" s="16"/>
      <c r="J802" s="16"/>
      <c r="K802" s="16"/>
      <c r="L802" s="16"/>
    </row>
    <row r="803" spans="6:12">
      <c r="F803" s="16"/>
      <c r="I803" s="16"/>
      <c r="J803" s="16"/>
      <c r="K803" s="16"/>
      <c r="L803" s="16"/>
    </row>
    <row r="804" spans="6:12">
      <c r="F804" s="16"/>
      <c r="I804" s="16"/>
      <c r="J804" s="16"/>
      <c r="K804" s="16"/>
      <c r="L804" s="16"/>
    </row>
    <row r="805" spans="6:12">
      <c r="F805" s="16"/>
      <c r="I805" s="16"/>
      <c r="J805" s="16"/>
      <c r="K805" s="16"/>
      <c r="L805" s="16"/>
    </row>
    <row r="806" spans="6:12">
      <c r="F806" s="16"/>
      <c r="I806" s="16"/>
      <c r="J806" s="16"/>
      <c r="K806" s="16"/>
      <c r="L806" s="16"/>
    </row>
    <row r="807" spans="6:12">
      <c r="F807" s="16"/>
      <c r="I807" s="16"/>
      <c r="J807" s="16"/>
      <c r="K807" s="16"/>
      <c r="L807" s="16"/>
    </row>
    <row r="808" spans="6:12">
      <c r="F808" s="16"/>
      <c r="I808" s="16"/>
      <c r="J808" s="16"/>
      <c r="K808" s="16"/>
      <c r="L808" s="16"/>
    </row>
    <row r="809" spans="6:12">
      <c r="F809" s="16"/>
      <c r="I809" s="16"/>
      <c r="J809" s="16"/>
      <c r="K809" s="16"/>
      <c r="L809" s="16"/>
    </row>
    <row r="810" spans="6:12">
      <c r="F810" s="16"/>
      <c r="I810" s="16"/>
      <c r="J810" s="16"/>
      <c r="K810" s="16"/>
      <c r="L810" s="16"/>
    </row>
    <row r="811" spans="6:12">
      <c r="F811" s="16"/>
      <c r="I811" s="16"/>
      <c r="J811" s="16"/>
      <c r="K811" s="16"/>
      <c r="L811" s="16"/>
    </row>
    <row r="812" spans="6:12">
      <c r="F812" s="16"/>
      <c r="I812" s="16"/>
      <c r="J812" s="16"/>
      <c r="K812" s="16"/>
      <c r="L812" s="16"/>
    </row>
    <row r="813" spans="6:12">
      <c r="F813" s="16"/>
      <c r="I813" s="16"/>
      <c r="J813" s="16"/>
      <c r="K813" s="16"/>
      <c r="L813" s="16"/>
    </row>
    <row r="814" spans="6:12">
      <c r="F814" s="16"/>
      <c r="I814" s="16"/>
      <c r="J814" s="16"/>
      <c r="K814" s="16"/>
      <c r="L814" s="16"/>
    </row>
    <row r="815" spans="6:12">
      <c r="F815" s="16"/>
      <c r="I815" s="16"/>
      <c r="J815" s="16"/>
      <c r="K815" s="16"/>
      <c r="L815" s="16"/>
    </row>
    <row r="816" spans="6:12">
      <c r="F816" s="16"/>
      <c r="I816" s="16"/>
      <c r="J816" s="16"/>
      <c r="K816" s="16"/>
      <c r="L816" s="16"/>
    </row>
    <row r="817" spans="6:12">
      <c r="F817" s="16"/>
      <c r="I817" s="16"/>
      <c r="J817" s="16"/>
      <c r="K817" s="16"/>
      <c r="L817" s="16"/>
    </row>
    <row r="818" spans="6:12">
      <c r="F818" s="16"/>
      <c r="I818" s="16"/>
      <c r="J818" s="16"/>
      <c r="K818" s="16"/>
      <c r="L818" s="16"/>
    </row>
    <row r="819" spans="6:12">
      <c r="F819" s="16"/>
      <c r="I819" s="16"/>
      <c r="J819" s="16"/>
      <c r="K819" s="16"/>
      <c r="L819" s="16"/>
    </row>
    <row r="820" spans="6:12">
      <c r="F820" s="16"/>
      <c r="I820" s="16"/>
      <c r="J820" s="16"/>
      <c r="K820" s="16"/>
      <c r="L820" s="16"/>
    </row>
    <row r="821" spans="6:12">
      <c r="F821" s="16"/>
      <c r="I821" s="16"/>
      <c r="J821" s="16"/>
      <c r="K821" s="16"/>
      <c r="L821" s="16"/>
    </row>
    <row r="822" spans="6:12">
      <c r="F822" s="16"/>
      <c r="I822" s="16"/>
      <c r="J822" s="16"/>
      <c r="K822" s="16"/>
      <c r="L822" s="16"/>
    </row>
    <row r="823" spans="6:12">
      <c r="F823" s="16"/>
      <c r="I823" s="16"/>
      <c r="J823" s="16"/>
      <c r="K823" s="16"/>
      <c r="L823" s="16"/>
    </row>
    <row r="824" spans="6:12">
      <c r="F824" s="16"/>
      <c r="I824" s="16"/>
      <c r="J824" s="16"/>
      <c r="K824" s="16"/>
      <c r="L824" s="16"/>
    </row>
    <row r="825" spans="6:12">
      <c r="F825" s="16"/>
      <c r="I825" s="16"/>
      <c r="J825" s="16"/>
      <c r="K825" s="16"/>
      <c r="L825" s="16"/>
    </row>
    <row r="826" spans="6:12">
      <c r="F826" s="16"/>
      <c r="I826" s="16"/>
      <c r="J826" s="16"/>
      <c r="K826" s="16"/>
      <c r="L826" s="16"/>
    </row>
    <row r="827" spans="6:12">
      <c r="F827" s="16"/>
      <c r="I827" s="16"/>
      <c r="J827" s="16"/>
      <c r="K827" s="16"/>
      <c r="L827" s="16"/>
    </row>
    <row r="828" spans="6:12">
      <c r="F828" s="16"/>
      <c r="I828" s="16"/>
      <c r="J828" s="16"/>
      <c r="K828" s="16"/>
      <c r="L828" s="16"/>
    </row>
    <row r="829" spans="6:12">
      <c r="F829" s="16"/>
      <c r="I829" s="16"/>
      <c r="J829" s="16"/>
      <c r="K829" s="16"/>
      <c r="L829" s="16"/>
    </row>
    <row r="830" spans="6:12">
      <c r="F830" s="16"/>
      <c r="I830" s="16"/>
      <c r="J830" s="16"/>
      <c r="K830" s="16"/>
      <c r="L830" s="16"/>
    </row>
    <row r="831" spans="6:12">
      <c r="F831" s="16"/>
      <c r="I831" s="16"/>
      <c r="J831" s="16"/>
      <c r="K831" s="16"/>
      <c r="L831" s="16"/>
    </row>
    <row r="832" spans="6:12">
      <c r="F832" s="16"/>
      <c r="I832" s="16"/>
      <c r="J832" s="16"/>
      <c r="K832" s="16"/>
      <c r="L832" s="16"/>
    </row>
    <row r="833" spans="6:12">
      <c r="F833" s="16"/>
      <c r="I833" s="16"/>
      <c r="J833" s="16"/>
      <c r="K833" s="16"/>
      <c r="L833" s="16"/>
    </row>
    <row r="834" spans="6:12">
      <c r="F834" s="16"/>
      <c r="I834" s="16"/>
      <c r="J834" s="16"/>
      <c r="K834" s="16"/>
      <c r="L834" s="16"/>
    </row>
    <row r="835" spans="6:12">
      <c r="F835" s="16"/>
      <c r="I835" s="16"/>
      <c r="J835" s="16"/>
      <c r="K835" s="16"/>
      <c r="L835" s="16"/>
    </row>
    <row r="836" spans="6:12">
      <c r="F836" s="16"/>
      <c r="I836" s="16"/>
      <c r="J836" s="16"/>
      <c r="K836" s="16"/>
      <c r="L836" s="16"/>
    </row>
    <row r="837" spans="6:12">
      <c r="F837" s="16"/>
      <c r="I837" s="16"/>
      <c r="J837" s="16"/>
      <c r="K837" s="16"/>
      <c r="L837" s="16"/>
    </row>
    <row r="838" spans="6:12">
      <c r="F838" s="16"/>
      <c r="I838" s="16"/>
      <c r="J838" s="16"/>
      <c r="K838" s="16"/>
      <c r="L838" s="16"/>
    </row>
    <row r="839" spans="6:12">
      <c r="F839" s="16"/>
      <c r="I839" s="16"/>
      <c r="J839" s="16"/>
      <c r="K839" s="16"/>
      <c r="L839" s="16"/>
    </row>
    <row r="840" spans="6:12">
      <c r="F840" s="16"/>
      <c r="I840" s="16"/>
      <c r="J840" s="16"/>
      <c r="K840" s="16"/>
      <c r="L840" s="16"/>
    </row>
    <row r="841" spans="6:12">
      <c r="F841" s="16"/>
      <c r="I841" s="16"/>
      <c r="J841" s="16"/>
      <c r="K841" s="16"/>
      <c r="L841" s="16"/>
    </row>
    <row r="842" spans="6:12">
      <c r="F842" s="16"/>
      <c r="I842" s="16"/>
      <c r="J842" s="16"/>
      <c r="K842" s="16"/>
      <c r="L842" s="16"/>
    </row>
    <row r="843" spans="6:12">
      <c r="F843" s="16"/>
      <c r="I843" s="16"/>
      <c r="J843" s="16"/>
      <c r="K843" s="16"/>
      <c r="L843" s="16"/>
    </row>
    <row r="844" spans="6:12">
      <c r="F844" s="16"/>
      <c r="I844" s="16"/>
      <c r="J844" s="16"/>
      <c r="K844" s="16"/>
      <c r="L844" s="16"/>
    </row>
    <row r="845" spans="6:12">
      <c r="F845" s="16"/>
      <c r="I845" s="16"/>
      <c r="J845" s="16"/>
      <c r="K845" s="16"/>
      <c r="L845" s="16"/>
    </row>
    <row r="846" spans="6:12">
      <c r="F846" s="16"/>
      <c r="I846" s="16"/>
      <c r="J846" s="16"/>
      <c r="K846" s="16"/>
      <c r="L846" s="16"/>
    </row>
    <row r="847" spans="6:12">
      <c r="F847" s="16"/>
      <c r="I847" s="16"/>
      <c r="J847" s="16"/>
      <c r="K847" s="16"/>
      <c r="L847" s="16"/>
    </row>
    <row r="848" spans="6:12">
      <c r="F848" s="16"/>
      <c r="I848" s="16"/>
      <c r="J848" s="16"/>
      <c r="K848" s="16"/>
      <c r="L848" s="16"/>
    </row>
    <row r="849" spans="6:12">
      <c r="F849" s="16"/>
      <c r="I849" s="16"/>
      <c r="J849" s="16"/>
      <c r="K849" s="16"/>
      <c r="L849" s="16"/>
    </row>
    <row r="850" spans="6:12">
      <c r="F850" s="16"/>
      <c r="I850" s="16"/>
      <c r="J850" s="16"/>
      <c r="K850" s="16"/>
      <c r="L850" s="16"/>
    </row>
    <row r="851" spans="6:12">
      <c r="F851" s="16"/>
      <c r="I851" s="16"/>
      <c r="J851" s="16"/>
      <c r="K851" s="16"/>
      <c r="L851" s="16"/>
    </row>
    <row r="852" spans="6:12">
      <c r="F852" s="16"/>
      <c r="I852" s="16"/>
      <c r="J852" s="16"/>
      <c r="K852" s="16"/>
      <c r="L852" s="16"/>
    </row>
    <row r="853" spans="6:12">
      <c r="F853" s="16"/>
      <c r="I853" s="16"/>
      <c r="J853" s="16"/>
      <c r="K853" s="16"/>
      <c r="L853" s="16"/>
    </row>
    <row r="854" spans="6:12">
      <c r="F854" s="16"/>
      <c r="I854" s="16"/>
      <c r="J854" s="16"/>
      <c r="K854" s="16"/>
      <c r="L854" s="16"/>
    </row>
    <row r="855" spans="6:12">
      <c r="F855" s="16"/>
      <c r="I855" s="16"/>
      <c r="J855" s="16"/>
      <c r="K855" s="16"/>
      <c r="L855" s="16"/>
    </row>
    <row r="856" spans="6:12">
      <c r="F856" s="16"/>
      <c r="I856" s="16"/>
      <c r="J856" s="16"/>
      <c r="K856" s="16"/>
      <c r="L856" s="16"/>
    </row>
    <row r="857" spans="6:12">
      <c r="F857" s="16"/>
      <c r="I857" s="16"/>
      <c r="J857" s="16"/>
      <c r="K857" s="16"/>
      <c r="L857" s="16"/>
    </row>
    <row r="858" spans="6:12">
      <c r="F858" s="16"/>
      <c r="I858" s="16"/>
      <c r="J858" s="16"/>
      <c r="K858" s="16"/>
      <c r="L858" s="16"/>
    </row>
    <row r="859" spans="6:12">
      <c r="F859" s="16"/>
      <c r="I859" s="16"/>
      <c r="J859" s="16"/>
      <c r="K859" s="16"/>
      <c r="L859" s="16"/>
    </row>
    <row r="860" spans="6:12">
      <c r="F860" s="16"/>
      <c r="I860" s="16"/>
      <c r="J860" s="16"/>
      <c r="K860" s="16"/>
      <c r="L860" s="16"/>
    </row>
    <row r="861" spans="6:12">
      <c r="F861" s="16"/>
      <c r="I861" s="16"/>
      <c r="J861" s="16"/>
      <c r="K861" s="16"/>
      <c r="L861" s="16"/>
    </row>
    <row r="862" spans="6:12">
      <c r="F862" s="16"/>
      <c r="I862" s="16"/>
      <c r="J862" s="16"/>
      <c r="K862" s="16"/>
      <c r="L862" s="16"/>
    </row>
    <row r="863" spans="6:12">
      <c r="F863" s="16"/>
      <c r="I863" s="16"/>
      <c r="J863" s="16"/>
      <c r="K863" s="16"/>
      <c r="L863" s="16"/>
    </row>
    <row r="864" spans="6:12">
      <c r="F864" s="16"/>
      <c r="I864" s="16"/>
      <c r="J864" s="16"/>
      <c r="K864" s="16"/>
      <c r="L864" s="16"/>
    </row>
    <row r="865" spans="6:12">
      <c r="F865" s="16"/>
      <c r="I865" s="16"/>
      <c r="J865" s="16"/>
      <c r="K865" s="16"/>
      <c r="L865" s="16"/>
    </row>
    <row r="866" spans="6:12">
      <c r="F866" s="16"/>
      <c r="I866" s="16"/>
      <c r="J866" s="16"/>
      <c r="K866" s="16"/>
      <c r="L866" s="16"/>
    </row>
    <row r="867" spans="6:12">
      <c r="F867" s="16"/>
      <c r="I867" s="16"/>
      <c r="J867" s="16"/>
      <c r="K867" s="16"/>
      <c r="L867" s="16"/>
    </row>
    <row r="868" spans="6:12">
      <c r="F868" s="16"/>
      <c r="I868" s="16"/>
      <c r="J868" s="16"/>
      <c r="K868" s="16"/>
      <c r="L868" s="16"/>
    </row>
    <row r="869" spans="6:12">
      <c r="F869" s="16"/>
      <c r="I869" s="16"/>
      <c r="J869" s="16"/>
      <c r="K869" s="16"/>
      <c r="L869" s="16"/>
    </row>
    <row r="870" spans="6:12">
      <c r="F870" s="16"/>
      <c r="I870" s="16"/>
      <c r="J870" s="16"/>
      <c r="K870" s="16"/>
      <c r="L870" s="16"/>
    </row>
    <row r="871" spans="6:12">
      <c r="F871" s="16"/>
      <c r="I871" s="16"/>
      <c r="J871" s="16"/>
      <c r="K871" s="16"/>
      <c r="L871" s="16"/>
    </row>
    <row r="872" spans="6:12">
      <c r="F872" s="16"/>
      <c r="I872" s="16"/>
      <c r="J872" s="16"/>
      <c r="K872" s="16"/>
      <c r="L872" s="16"/>
    </row>
    <row r="873" spans="6:12">
      <c r="F873" s="16"/>
      <c r="I873" s="16"/>
      <c r="J873" s="16"/>
      <c r="K873" s="16"/>
      <c r="L873" s="16"/>
    </row>
    <row r="874" spans="6:12">
      <c r="F874" s="16"/>
      <c r="I874" s="16"/>
      <c r="J874" s="16"/>
      <c r="K874" s="16"/>
      <c r="L874" s="16"/>
    </row>
    <row r="875" spans="6:12">
      <c r="F875" s="16"/>
      <c r="I875" s="16"/>
      <c r="J875" s="16"/>
      <c r="K875" s="16"/>
      <c r="L875" s="16"/>
    </row>
    <row r="876" spans="6:12">
      <c r="F876" s="16"/>
      <c r="I876" s="16"/>
      <c r="J876" s="16"/>
      <c r="K876" s="16"/>
      <c r="L876" s="16"/>
    </row>
    <row r="877" spans="6:12">
      <c r="F877" s="16"/>
      <c r="I877" s="16"/>
      <c r="J877" s="16"/>
      <c r="K877" s="16"/>
      <c r="L877" s="16"/>
    </row>
    <row r="878" spans="6:12">
      <c r="F878" s="16"/>
      <c r="I878" s="16"/>
      <c r="J878" s="16"/>
      <c r="K878" s="16"/>
      <c r="L878" s="16"/>
    </row>
    <row r="879" spans="6:12">
      <c r="F879" s="16"/>
      <c r="I879" s="16"/>
      <c r="J879" s="16"/>
      <c r="K879" s="16"/>
      <c r="L879" s="16"/>
    </row>
    <row r="880" spans="6:12">
      <c r="F880" s="16"/>
      <c r="I880" s="16"/>
      <c r="J880" s="16"/>
      <c r="K880" s="16"/>
      <c r="L880" s="16"/>
    </row>
    <row r="881" spans="6:12">
      <c r="F881" s="16"/>
      <c r="I881" s="16"/>
      <c r="J881" s="16"/>
      <c r="K881" s="16"/>
      <c r="L881" s="16"/>
    </row>
    <row r="882" spans="6:12">
      <c r="F882" s="16"/>
      <c r="I882" s="16"/>
      <c r="J882" s="16"/>
      <c r="K882" s="16"/>
      <c r="L882" s="16"/>
    </row>
    <row r="883" spans="6:12">
      <c r="F883" s="16"/>
      <c r="I883" s="16"/>
      <c r="J883" s="16"/>
      <c r="K883" s="16"/>
      <c r="L883" s="16"/>
    </row>
    <row r="884" spans="6:12">
      <c r="F884" s="16"/>
      <c r="I884" s="16"/>
      <c r="J884" s="16"/>
      <c r="K884" s="16"/>
      <c r="L884" s="16"/>
    </row>
    <row r="885" spans="6:12">
      <c r="F885" s="16"/>
      <c r="I885" s="16"/>
      <c r="J885" s="16"/>
      <c r="K885" s="16"/>
      <c r="L885" s="16"/>
    </row>
    <row r="886" spans="6:12">
      <c r="F886" s="16"/>
      <c r="I886" s="16"/>
      <c r="J886" s="16"/>
      <c r="K886" s="16"/>
      <c r="L886" s="16"/>
    </row>
    <row r="887" spans="6:12">
      <c r="F887" s="16"/>
      <c r="I887" s="16"/>
      <c r="J887" s="16"/>
      <c r="K887" s="16"/>
      <c r="L887" s="16"/>
    </row>
    <row r="888" spans="6:12">
      <c r="F888" s="16"/>
      <c r="I888" s="16"/>
      <c r="J888" s="16"/>
      <c r="K888" s="16"/>
      <c r="L888" s="16"/>
    </row>
    <row r="889" spans="6:12">
      <c r="F889" s="16"/>
      <c r="I889" s="16"/>
      <c r="J889" s="16"/>
      <c r="K889" s="16"/>
      <c r="L889" s="16"/>
    </row>
    <row r="890" spans="6:12">
      <c r="F890" s="16"/>
      <c r="I890" s="16"/>
      <c r="J890" s="16"/>
      <c r="K890" s="16"/>
      <c r="L890" s="16"/>
    </row>
    <row r="891" spans="6:12">
      <c r="F891" s="16"/>
      <c r="I891" s="16"/>
      <c r="J891" s="16"/>
      <c r="K891" s="16"/>
      <c r="L891" s="16"/>
    </row>
    <row r="892" spans="6:12">
      <c r="F892" s="16"/>
      <c r="I892" s="16"/>
      <c r="J892" s="16"/>
      <c r="K892" s="16"/>
      <c r="L892" s="16"/>
    </row>
    <row r="893" spans="6:12">
      <c r="F893" s="16"/>
      <c r="I893" s="16"/>
      <c r="J893" s="16"/>
      <c r="K893" s="16"/>
      <c r="L893" s="16"/>
    </row>
    <row r="894" spans="6:12">
      <c r="F894" s="16"/>
      <c r="I894" s="16"/>
      <c r="J894" s="16"/>
      <c r="K894" s="16"/>
      <c r="L894" s="16"/>
    </row>
    <row r="895" spans="6:12">
      <c r="F895" s="16"/>
      <c r="I895" s="16"/>
      <c r="J895" s="16"/>
      <c r="K895" s="16"/>
      <c r="L895" s="16"/>
    </row>
    <row r="896" spans="6:12">
      <c r="F896" s="16"/>
      <c r="I896" s="16"/>
      <c r="J896" s="16"/>
      <c r="K896" s="16"/>
      <c r="L896" s="16"/>
    </row>
    <row r="897" spans="6:12">
      <c r="F897" s="16"/>
      <c r="I897" s="16"/>
      <c r="J897" s="16"/>
      <c r="K897" s="16"/>
      <c r="L897" s="16"/>
    </row>
    <row r="898" spans="6:12">
      <c r="F898" s="16"/>
      <c r="I898" s="16"/>
      <c r="J898" s="16"/>
      <c r="K898" s="16"/>
      <c r="L898" s="16"/>
    </row>
    <row r="899" spans="6:12">
      <c r="F899" s="16"/>
      <c r="I899" s="16"/>
      <c r="J899" s="16"/>
      <c r="K899" s="16"/>
      <c r="L899" s="16"/>
    </row>
    <row r="900" spans="6:12">
      <c r="F900" s="16"/>
      <c r="I900" s="16"/>
      <c r="J900" s="16"/>
      <c r="K900" s="16"/>
      <c r="L900" s="16"/>
    </row>
    <row r="901" spans="6:12">
      <c r="F901" s="16"/>
      <c r="I901" s="16"/>
      <c r="J901" s="16"/>
      <c r="K901" s="16"/>
      <c r="L901" s="16"/>
    </row>
    <row r="902" spans="6:12">
      <c r="F902" s="16"/>
      <c r="I902" s="16"/>
      <c r="J902" s="16"/>
      <c r="K902" s="16"/>
      <c r="L902" s="16"/>
    </row>
    <row r="903" spans="6:12">
      <c r="F903" s="16"/>
      <c r="I903" s="16"/>
      <c r="J903" s="16"/>
      <c r="K903" s="16"/>
      <c r="L903" s="16"/>
    </row>
    <row r="904" spans="6:12">
      <c r="F904" s="16"/>
      <c r="I904" s="16"/>
      <c r="J904" s="16"/>
      <c r="K904" s="16"/>
      <c r="L904" s="16"/>
    </row>
    <row r="905" spans="6:12">
      <c r="F905" s="16"/>
      <c r="I905" s="16"/>
      <c r="J905" s="16"/>
      <c r="K905" s="16"/>
      <c r="L905" s="16"/>
    </row>
    <row r="906" spans="6:12">
      <c r="F906" s="16"/>
      <c r="I906" s="16"/>
      <c r="J906" s="16"/>
      <c r="K906" s="16"/>
      <c r="L906" s="16"/>
    </row>
    <row r="907" spans="6:12">
      <c r="F907" s="16"/>
      <c r="I907" s="16"/>
      <c r="J907" s="16"/>
      <c r="K907" s="16"/>
      <c r="L907" s="16"/>
    </row>
    <row r="908" spans="6:12">
      <c r="F908" s="16"/>
      <c r="I908" s="16"/>
      <c r="J908" s="16"/>
      <c r="K908" s="16"/>
      <c r="L908" s="16"/>
    </row>
    <row r="909" spans="6:12">
      <c r="F909" s="16"/>
      <c r="I909" s="16"/>
      <c r="J909" s="16"/>
      <c r="K909" s="16"/>
      <c r="L909" s="16"/>
    </row>
    <row r="910" spans="6:12">
      <c r="F910" s="16"/>
      <c r="I910" s="16"/>
      <c r="J910" s="16"/>
      <c r="K910" s="16"/>
      <c r="L910" s="16"/>
    </row>
    <row r="911" spans="6:12">
      <c r="F911" s="16"/>
      <c r="I911" s="16"/>
      <c r="J911" s="16"/>
      <c r="K911" s="16"/>
      <c r="L911" s="16"/>
    </row>
    <row r="912" spans="6:12">
      <c r="F912" s="16"/>
      <c r="I912" s="16"/>
      <c r="J912" s="16"/>
      <c r="K912" s="16"/>
      <c r="L912" s="16"/>
    </row>
    <row r="913" spans="6:12">
      <c r="F913" s="16"/>
      <c r="I913" s="16"/>
      <c r="J913" s="16"/>
      <c r="K913" s="16"/>
      <c r="L913" s="16"/>
    </row>
    <row r="914" spans="6:12">
      <c r="F914" s="16"/>
      <c r="I914" s="16"/>
      <c r="J914" s="16"/>
      <c r="K914" s="16"/>
      <c r="L914" s="16"/>
    </row>
    <row r="915" spans="6:12">
      <c r="F915" s="16"/>
      <c r="I915" s="16"/>
      <c r="J915" s="16"/>
      <c r="K915" s="16"/>
      <c r="L915" s="16"/>
    </row>
    <row r="916" spans="6:12">
      <c r="F916" s="16"/>
      <c r="I916" s="16"/>
      <c r="J916" s="16"/>
      <c r="K916" s="16"/>
      <c r="L916" s="16"/>
    </row>
    <row r="917" spans="6:12">
      <c r="F917" s="16"/>
      <c r="I917" s="16"/>
      <c r="J917" s="16"/>
      <c r="K917" s="16"/>
      <c r="L917" s="16"/>
    </row>
    <row r="918" spans="6:12">
      <c r="F918" s="16"/>
      <c r="I918" s="16"/>
      <c r="J918" s="16"/>
      <c r="K918" s="16"/>
      <c r="L918" s="16"/>
    </row>
    <row r="919" spans="6:12">
      <c r="F919" s="16"/>
      <c r="I919" s="16"/>
      <c r="J919" s="16"/>
      <c r="K919" s="16"/>
      <c r="L919" s="16"/>
    </row>
    <row r="920" spans="6:12">
      <c r="F920" s="16"/>
      <c r="I920" s="16"/>
      <c r="J920" s="16"/>
      <c r="K920" s="16"/>
      <c r="L920" s="16"/>
    </row>
    <row r="921" spans="6:12">
      <c r="F921" s="16"/>
      <c r="I921" s="16"/>
      <c r="J921" s="16"/>
      <c r="K921" s="16"/>
      <c r="L921" s="16"/>
    </row>
    <row r="922" spans="6:12">
      <c r="F922" s="16"/>
      <c r="I922" s="16"/>
      <c r="J922" s="16"/>
      <c r="K922" s="16"/>
      <c r="L922" s="16"/>
    </row>
    <row r="923" spans="6:12">
      <c r="F923" s="16"/>
      <c r="I923" s="16"/>
      <c r="J923" s="16"/>
      <c r="K923" s="16"/>
      <c r="L923" s="16"/>
    </row>
    <row r="924" spans="6:12">
      <c r="F924" s="16"/>
      <c r="I924" s="16"/>
      <c r="J924" s="16"/>
      <c r="K924" s="16"/>
      <c r="L924" s="16"/>
    </row>
    <row r="925" spans="6:12">
      <c r="F925" s="16"/>
      <c r="I925" s="16"/>
      <c r="J925" s="16"/>
      <c r="K925" s="16"/>
      <c r="L925" s="16"/>
    </row>
    <row r="926" spans="6:12">
      <c r="F926" s="16"/>
      <c r="I926" s="16"/>
      <c r="J926" s="16"/>
      <c r="K926" s="16"/>
      <c r="L926" s="16"/>
    </row>
    <row r="927" spans="6:12">
      <c r="F927" s="16"/>
      <c r="I927" s="16"/>
      <c r="J927" s="16"/>
      <c r="K927" s="16"/>
      <c r="L927" s="16"/>
    </row>
    <row r="928" spans="6:12">
      <c r="F928" s="16"/>
      <c r="I928" s="16"/>
      <c r="J928" s="16"/>
      <c r="K928" s="16"/>
      <c r="L928" s="16"/>
    </row>
    <row r="929" spans="6:12">
      <c r="F929" s="16"/>
      <c r="I929" s="16"/>
      <c r="J929" s="16"/>
      <c r="K929" s="16"/>
      <c r="L929" s="16"/>
    </row>
    <row r="930" spans="6:12">
      <c r="F930" s="16"/>
      <c r="I930" s="16"/>
      <c r="J930" s="16"/>
      <c r="K930" s="16"/>
      <c r="L930" s="16"/>
    </row>
    <row r="931" spans="6:12">
      <c r="F931" s="16"/>
      <c r="I931" s="16"/>
      <c r="J931" s="16"/>
      <c r="K931" s="16"/>
      <c r="L931" s="16"/>
    </row>
    <row r="932" spans="6:12">
      <c r="F932" s="16"/>
      <c r="I932" s="16"/>
      <c r="J932" s="16"/>
      <c r="K932" s="16"/>
      <c r="L932" s="16"/>
    </row>
    <row r="933" spans="6:12">
      <c r="F933" s="16"/>
      <c r="I933" s="16"/>
      <c r="J933" s="16"/>
      <c r="K933" s="16"/>
      <c r="L933" s="16"/>
    </row>
    <row r="934" spans="6:12">
      <c r="F934" s="16"/>
      <c r="I934" s="16"/>
      <c r="J934" s="16"/>
      <c r="K934" s="16"/>
      <c r="L934" s="16"/>
    </row>
    <row r="935" spans="6:12">
      <c r="F935" s="16"/>
      <c r="I935" s="16"/>
      <c r="J935" s="16"/>
      <c r="K935" s="16"/>
      <c r="L935" s="16"/>
    </row>
    <row r="936" spans="6:12">
      <c r="F936" s="16"/>
      <c r="I936" s="16"/>
      <c r="J936" s="16"/>
      <c r="K936" s="16"/>
      <c r="L936" s="16"/>
    </row>
    <row r="937" spans="6:12">
      <c r="F937" s="16"/>
      <c r="I937" s="16"/>
      <c r="J937" s="16"/>
      <c r="K937" s="16"/>
      <c r="L937" s="16"/>
    </row>
    <row r="938" spans="6:12">
      <c r="F938" s="16"/>
      <c r="I938" s="16"/>
      <c r="J938" s="16"/>
      <c r="K938" s="16"/>
      <c r="L938" s="16"/>
    </row>
    <row r="939" spans="6:12">
      <c r="F939" s="16"/>
      <c r="I939" s="16"/>
      <c r="J939" s="16"/>
      <c r="K939" s="16"/>
      <c r="L939" s="16"/>
    </row>
    <row r="940" spans="6:12">
      <c r="F940" s="16"/>
      <c r="I940" s="16"/>
      <c r="J940" s="16"/>
      <c r="K940" s="16"/>
      <c r="L940" s="16"/>
    </row>
    <row r="941" spans="6:12">
      <c r="F941" s="16"/>
      <c r="I941" s="16"/>
      <c r="J941" s="16"/>
      <c r="K941" s="16"/>
      <c r="L941" s="16"/>
    </row>
    <row r="942" spans="6:12">
      <c r="F942" s="16"/>
      <c r="I942" s="16"/>
      <c r="J942" s="16"/>
      <c r="K942" s="16"/>
      <c r="L942" s="16"/>
    </row>
    <row r="943" spans="6:12">
      <c r="F943" s="16"/>
      <c r="I943" s="16"/>
      <c r="J943" s="16"/>
      <c r="K943" s="16"/>
      <c r="L943" s="16"/>
    </row>
    <row r="944" spans="6:12">
      <c r="F944" s="16"/>
      <c r="I944" s="16"/>
      <c r="J944" s="16"/>
      <c r="K944" s="16"/>
      <c r="L944" s="16"/>
    </row>
    <row r="945" spans="6:12">
      <c r="F945" s="16"/>
      <c r="I945" s="16"/>
      <c r="J945" s="16"/>
      <c r="K945" s="16"/>
      <c r="L945" s="16"/>
    </row>
    <row r="946" spans="6:12">
      <c r="F946" s="16"/>
      <c r="I946" s="16"/>
      <c r="J946" s="16"/>
      <c r="K946" s="16"/>
      <c r="L946" s="16"/>
    </row>
    <row r="947" spans="6:12">
      <c r="F947" s="16"/>
      <c r="I947" s="16"/>
      <c r="J947" s="16"/>
      <c r="K947" s="16"/>
      <c r="L947" s="16"/>
    </row>
    <row r="948" spans="6:12">
      <c r="F948" s="16"/>
      <c r="I948" s="16"/>
      <c r="J948" s="16"/>
      <c r="K948" s="16"/>
      <c r="L948" s="16"/>
    </row>
    <row r="949" spans="6:12">
      <c r="F949" s="16"/>
      <c r="I949" s="16"/>
      <c r="J949" s="16"/>
      <c r="K949" s="16"/>
      <c r="L949" s="16"/>
    </row>
    <row r="950" spans="6:12">
      <c r="F950" s="16"/>
      <c r="I950" s="16"/>
      <c r="J950" s="16"/>
      <c r="K950" s="16"/>
      <c r="L950" s="16"/>
    </row>
    <row r="951" spans="6:12">
      <c r="F951" s="16"/>
      <c r="I951" s="16"/>
      <c r="J951" s="16"/>
      <c r="K951" s="16"/>
      <c r="L951" s="16"/>
    </row>
    <row r="952" spans="6:12">
      <c r="F952" s="16"/>
      <c r="I952" s="16"/>
      <c r="J952" s="16"/>
      <c r="K952" s="16"/>
      <c r="L952" s="16"/>
    </row>
    <row r="953" spans="6:12">
      <c r="F953" s="16"/>
      <c r="I953" s="16"/>
      <c r="J953" s="16"/>
      <c r="K953" s="16"/>
      <c r="L953" s="16"/>
    </row>
    <row r="954" spans="6:12">
      <c r="F954" s="16"/>
      <c r="I954" s="16"/>
      <c r="J954" s="16"/>
      <c r="K954" s="16"/>
      <c r="L954" s="16"/>
    </row>
    <row r="955" spans="6:12">
      <c r="F955" s="16"/>
      <c r="I955" s="16"/>
      <c r="J955" s="16"/>
      <c r="K955" s="16"/>
      <c r="L955" s="16"/>
    </row>
    <row r="956" spans="6:12">
      <c r="F956" s="16"/>
      <c r="I956" s="16"/>
      <c r="J956" s="16"/>
      <c r="K956" s="16"/>
      <c r="L956" s="16"/>
    </row>
    <row r="957" spans="6:12">
      <c r="F957" s="16"/>
      <c r="I957" s="16"/>
      <c r="J957" s="16"/>
      <c r="K957" s="16"/>
      <c r="L957" s="16"/>
    </row>
    <row r="958" spans="6:12">
      <c r="F958" s="16"/>
      <c r="I958" s="16"/>
      <c r="J958" s="16"/>
      <c r="K958" s="16"/>
      <c r="L958" s="16"/>
    </row>
    <row r="959" spans="6:12">
      <c r="F959" s="16"/>
      <c r="I959" s="16"/>
      <c r="J959" s="16"/>
      <c r="K959" s="16"/>
      <c r="L959" s="16"/>
    </row>
    <row r="960" spans="6:12">
      <c r="F960" s="16"/>
      <c r="I960" s="16"/>
      <c r="J960" s="16"/>
      <c r="K960" s="16"/>
      <c r="L960" s="16"/>
    </row>
    <row r="961" spans="6:12">
      <c r="F961" s="16"/>
      <c r="I961" s="16"/>
      <c r="J961" s="16"/>
      <c r="K961" s="16"/>
      <c r="L961" s="16"/>
    </row>
    <row r="962" spans="6:12">
      <c r="F962" s="16"/>
      <c r="I962" s="16"/>
      <c r="J962" s="16"/>
      <c r="K962" s="16"/>
      <c r="L962" s="16"/>
    </row>
    <row r="963" spans="6:12">
      <c r="F963" s="16"/>
      <c r="I963" s="16"/>
      <c r="J963" s="16"/>
      <c r="K963" s="16"/>
      <c r="L963" s="16"/>
    </row>
    <row r="964" spans="6:12">
      <c r="F964" s="16"/>
      <c r="I964" s="16"/>
      <c r="J964" s="16"/>
      <c r="K964" s="16"/>
      <c r="L964" s="16"/>
    </row>
    <row r="965" spans="6:12">
      <c r="F965" s="16"/>
      <c r="I965" s="16"/>
      <c r="J965" s="16"/>
      <c r="K965" s="16"/>
      <c r="L965" s="16"/>
    </row>
    <row r="966" spans="6:12">
      <c r="F966" s="16"/>
      <c r="I966" s="16"/>
      <c r="J966" s="16"/>
      <c r="K966" s="16"/>
      <c r="L966" s="16"/>
    </row>
    <row r="967" spans="6:12">
      <c r="F967" s="16"/>
      <c r="I967" s="16"/>
      <c r="J967" s="16"/>
      <c r="K967" s="16"/>
      <c r="L967" s="16"/>
    </row>
    <row r="968" spans="6:12">
      <c r="F968" s="16"/>
      <c r="I968" s="16"/>
      <c r="J968" s="16"/>
      <c r="K968" s="16"/>
      <c r="L968" s="16"/>
    </row>
    <row r="969" spans="6:12">
      <c r="F969" s="16"/>
      <c r="I969" s="16"/>
      <c r="J969" s="16"/>
      <c r="K969" s="16"/>
      <c r="L969" s="16"/>
    </row>
    <row r="970" spans="6:12">
      <c r="F970" s="16"/>
      <c r="I970" s="16"/>
      <c r="J970" s="16"/>
      <c r="K970" s="16"/>
      <c r="L970" s="16"/>
    </row>
    <row r="971" spans="6:12">
      <c r="F971" s="16"/>
      <c r="I971" s="16"/>
      <c r="J971" s="16"/>
      <c r="K971" s="16"/>
      <c r="L971" s="16"/>
    </row>
    <row r="972" spans="6:12">
      <c r="F972" s="16"/>
      <c r="I972" s="16"/>
      <c r="J972" s="16"/>
      <c r="K972" s="16"/>
      <c r="L972" s="16"/>
    </row>
    <row r="973" spans="6:12">
      <c r="F973" s="16"/>
      <c r="I973" s="16"/>
      <c r="J973" s="16"/>
      <c r="K973" s="16"/>
      <c r="L973" s="16"/>
    </row>
    <row r="974" spans="6:12">
      <c r="F974" s="16"/>
      <c r="I974" s="16"/>
      <c r="J974" s="16"/>
      <c r="K974" s="16"/>
      <c r="L974" s="16"/>
    </row>
    <row r="975" spans="6:12">
      <c r="F975" s="16"/>
      <c r="I975" s="16"/>
      <c r="J975" s="16"/>
      <c r="K975" s="16"/>
      <c r="L975" s="16"/>
    </row>
    <row r="976" spans="6:12">
      <c r="F976" s="16"/>
      <c r="I976" s="16"/>
      <c r="J976" s="16"/>
      <c r="K976" s="16"/>
      <c r="L976" s="16"/>
    </row>
    <row r="977" spans="6:12">
      <c r="F977" s="16"/>
      <c r="I977" s="16"/>
      <c r="J977" s="16"/>
      <c r="K977" s="16"/>
      <c r="L977" s="16"/>
    </row>
    <row r="978" spans="6:12">
      <c r="F978" s="16"/>
      <c r="I978" s="16"/>
      <c r="J978" s="16"/>
      <c r="K978" s="16"/>
      <c r="L978" s="16"/>
    </row>
    <row r="979" spans="6:12">
      <c r="F979" s="16"/>
      <c r="I979" s="16"/>
      <c r="J979" s="16"/>
      <c r="K979" s="16"/>
      <c r="L979" s="16"/>
    </row>
    <row r="980" spans="6:12">
      <c r="F980" s="16"/>
      <c r="I980" s="16"/>
      <c r="J980" s="16"/>
      <c r="K980" s="16"/>
      <c r="L980" s="16"/>
    </row>
    <row r="981" spans="6:12">
      <c r="F981" s="16"/>
      <c r="I981" s="16"/>
      <c r="J981" s="16"/>
      <c r="K981" s="16"/>
      <c r="L981" s="16"/>
    </row>
    <row r="982" spans="6:12">
      <c r="F982" s="16"/>
      <c r="I982" s="16"/>
      <c r="J982" s="16"/>
      <c r="K982" s="16"/>
      <c r="L982" s="16"/>
    </row>
    <row r="983" spans="6:12">
      <c r="F983" s="16"/>
      <c r="I983" s="16"/>
      <c r="J983" s="16"/>
      <c r="K983" s="16"/>
      <c r="L983" s="16"/>
    </row>
    <row r="984" spans="6:12">
      <c r="F984" s="16"/>
      <c r="I984" s="16"/>
      <c r="J984" s="16"/>
      <c r="K984" s="16"/>
      <c r="L984" s="16"/>
    </row>
    <row r="985" spans="6:12">
      <c r="F985" s="16"/>
      <c r="I985" s="16"/>
      <c r="J985" s="16"/>
      <c r="K985" s="16"/>
      <c r="L985" s="16"/>
    </row>
    <row r="986" spans="6:12">
      <c r="F986" s="16"/>
      <c r="I986" s="16"/>
      <c r="J986" s="16"/>
      <c r="K986" s="16"/>
      <c r="L986" s="16"/>
    </row>
    <row r="987" spans="6:12">
      <c r="F987" s="16"/>
      <c r="I987" s="16"/>
      <c r="J987" s="16"/>
      <c r="K987" s="16"/>
      <c r="L987" s="16"/>
    </row>
    <row r="988" spans="6:12">
      <c r="F988" s="16"/>
      <c r="I988" s="16"/>
      <c r="J988" s="16"/>
      <c r="K988" s="16"/>
      <c r="L988" s="16"/>
    </row>
    <row r="989" spans="6:12">
      <c r="F989" s="16"/>
      <c r="I989" s="16"/>
      <c r="J989" s="16"/>
      <c r="K989" s="16"/>
      <c r="L989" s="16"/>
    </row>
    <row r="990" spans="6:12">
      <c r="F990" s="16"/>
      <c r="I990" s="16"/>
      <c r="J990" s="16"/>
      <c r="K990" s="16"/>
      <c r="L990" s="16"/>
    </row>
    <row r="991" spans="6:12">
      <c r="F991" s="16"/>
      <c r="I991" s="16"/>
      <c r="J991" s="16"/>
      <c r="K991" s="16"/>
      <c r="L991" s="16"/>
    </row>
    <row r="992" spans="6:12">
      <c r="F992" s="16"/>
      <c r="I992" s="16"/>
      <c r="J992" s="16"/>
      <c r="K992" s="16"/>
      <c r="L992" s="16"/>
    </row>
    <row r="993" spans="6:12">
      <c r="F993" s="16"/>
      <c r="I993" s="16"/>
      <c r="J993" s="16"/>
      <c r="K993" s="16"/>
      <c r="L993" s="16"/>
    </row>
    <row r="994" spans="6:12">
      <c r="F994" s="16"/>
      <c r="I994" s="16"/>
      <c r="J994" s="16"/>
      <c r="K994" s="16"/>
      <c r="L994" s="16"/>
    </row>
    <row r="995" spans="6:12">
      <c r="F995" s="16"/>
      <c r="I995" s="16"/>
      <c r="J995" s="16"/>
      <c r="K995" s="16"/>
      <c r="L995" s="16"/>
    </row>
    <row r="996" spans="6:12">
      <c r="F996" s="16"/>
      <c r="I996" s="16"/>
      <c r="J996" s="16"/>
      <c r="K996" s="16"/>
      <c r="L996" s="16"/>
    </row>
    <row r="997" spans="6:12">
      <c r="F997" s="16"/>
      <c r="I997" s="16"/>
      <c r="J997" s="16"/>
      <c r="K997" s="16"/>
      <c r="L997" s="16"/>
    </row>
    <row r="998" spans="6:12">
      <c r="F998" s="16"/>
      <c r="I998" s="16"/>
      <c r="J998" s="16"/>
      <c r="K998" s="16"/>
      <c r="L998" s="16"/>
    </row>
    <row r="999" spans="6:12">
      <c r="F999" s="16"/>
      <c r="I999" s="16"/>
      <c r="J999" s="16"/>
      <c r="K999" s="16"/>
      <c r="L999" s="16"/>
    </row>
    <row r="1000" spans="6:12">
      <c r="F1000" s="16"/>
      <c r="I1000" s="16"/>
      <c r="J1000" s="16"/>
      <c r="K1000" s="16"/>
      <c r="L1000" s="16"/>
    </row>
    <row r="1001" spans="6:12">
      <c r="F1001" s="16"/>
      <c r="I1001" s="16"/>
      <c r="J1001" s="16"/>
      <c r="K1001" s="16"/>
      <c r="L1001" s="16"/>
    </row>
    <row r="1002" spans="6:12">
      <c r="F1002" s="16"/>
      <c r="I1002" s="16"/>
      <c r="J1002" s="16"/>
      <c r="K1002" s="16"/>
      <c r="L1002" s="16"/>
    </row>
    <row r="1003" spans="6:12">
      <c r="F1003" s="16"/>
      <c r="I1003" s="16"/>
      <c r="J1003" s="16"/>
      <c r="K1003" s="16"/>
      <c r="L1003" s="16"/>
    </row>
    <row r="1004" spans="6:12">
      <c r="F1004" s="16"/>
      <c r="I1004" s="16"/>
      <c r="J1004" s="16"/>
      <c r="K1004" s="16"/>
      <c r="L1004" s="16"/>
    </row>
    <row r="1005" spans="6:12">
      <c r="F1005" s="16"/>
      <c r="I1005" s="16"/>
      <c r="J1005" s="16"/>
      <c r="K1005" s="16"/>
      <c r="L1005" s="16"/>
    </row>
    <row r="1006" spans="6:12">
      <c r="F1006" s="16"/>
      <c r="I1006" s="16"/>
      <c r="J1006" s="16"/>
      <c r="K1006" s="16"/>
      <c r="L1006" s="16"/>
    </row>
    <row r="1007" spans="6:12">
      <c r="F1007" s="16"/>
      <c r="I1007" s="16"/>
      <c r="J1007" s="16"/>
      <c r="K1007" s="16"/>
      <c r="L1007" s="16"/>
    </row>
    <row r="1008" spans="6:12">
      <c r="F1008" s="16"/>
      <c r="I1008" s="16"/>
      <c r="J1008" s="16"/>
      <c r="K1008" s="16"/>
      <c r="L1008" s="16"/>
    </row>
    <row r="1009" spans="6:12">
      <c r="F1009" s="16"/>
      <c r="I1009" s="16"/>
      <c r="J1009" s="16"/>
      <c r="K1009" s="16"/>
      <c r="L1009" s="16"/>
    </row>
    <row r="1010" spans="6:12">
      <c r="F1010" s="16"/>
      <c r="I1010" s="16"/>
      <c r="J1010" s="16"/>
      <c r="K1010" s="16"/>
      <c r="L1010" s="16"/>
    </row>
    <row r="1011" spans="6:12">
      <c r="F1011" s="16"/>
      <c r="I1011" s="16"/>
      <c r="J1011" s="16"/>
      <c r="K1011" s="16"/>
      <c r="L1011" s="16"/>
    </row>
    <row r="1012" spans="6:12">
      <c r="F1012" s="16"/>
      <c r="I1012" s="16"/>
      <c r="J1012" s="16"/>
      <c r="K1012" s="16"/>
      <c r="L1012" s="16"/>
    </row>
    <row r="1013" spans="6:12">
      <c r="F1013" s="16"/>
      <c r="I1013" s="16"/>
      <c r="J1013" s="16"/>
      <c r="K1013" s="16"/>
      <c r="L1013" s="16"/>
    </row>
    <row r="1014" spans="6:12">
      <c r="F1014" s="16"/>
      <c r="I1014" s="16"/>
      <c r="J1014" s="16"/>
      <c r="K1014" s="16"/>
      <c r="L1014" s="16"/>
    </row>
    <row r="1015" spans="6:12">
      <c r="F1015" s="16"/>
      <c r="I1015" s="16"/>
      <c r="J1015" s="16"/>
      <c r="K1015" s="16"/>
      <c r="L1015" s="16"/>
    </row>
    <row r="1016" spans="6:12">
      <c r="F1016" s="16"/>
      <c r="I1016" s="16"/>
      <c r="J1016" s="16"/>
      <c r="K1016" s="16"/>
      <c r="L1016" s="16"/>
    </row>
    <row r="1017" spans="6:12">
      <c r="F1017" s="16"/>
      <c r="I1017" s="16"/>
      <c r="J1017" s="16"/>
      <c r="K1017" s="16"/>
      <c r="L1017" s="16"/>
    </row>
    <row r="1018" spans="6:12">
      <c r="F1018" s="16"/>
      <c r="I1018" s="16"/>
      <c r="J1018" s="16"/>
      <c r="K1018" s="16"/>
      <c r="L1018" s="16"/>
    </row>
    <row r="1019" spans="6:12">
      <c r="F1019" s="16"/>
      <c r="I1019" s="16"/>
      <c r="J1019" s="16"/>
      <c r="K1019" s="16"/>
      <c r="L1019" s="16"/>
    </row>
    <row r="1020" spans="6:12">
      <c r="F1020" s="16"/>
      <c r="I1020" s="16"/>
      <c r="J1020" s="16"/>
      <c r="K1020" s="16"/>
      <c r="L1020" s="16"/>
    </row>
    <row r="1021" spans="6:12">
      <c r="F1021" s="16"/>
      <c r="I1021" s="16"/>
      <c r="J1021" s="16"/>
      <c r="K1021" s="16"/>
      <c r="L1021" s="16"/>
    </row>
    <row r="1022" spans="6:12">
      <c r="F1022" s="16"/>
      <c r="I1022" s="16"/>
      <c r="J1022" s="16"/>
      <c r="K1022" s="16"/>
      <c r="L1022" s="16"/>
    </row>
    <row r="1023" spans="6:12">
      <c r="F1023" s="16"/>
      <c r="I1023" s="16"/>
      <c r="J1023" s="16"/>
      <c r="K1023" s="16"/>
      <c r="L1023" s="16"/>
    </row>
    <row r="1024" spans="6:12">
      <c r="F1024" s="16"/>
      <c r="I1024" s="16"/>
      <c r="J1024" s="16"/>
      <c r="K1024" s="16"/>
      <c r="L1024" s="16"/>
    </row>
    <row r="1025" spans="6:12">
      <c r="F1025" s="16"/>
      <c r="I1025" s="16"/>
      <c r="J1025" s="16"/>
      <c r="K1025" s="16"/>
      <c r="L1025" s="16"/>
    </row>
    <row r="1026" spans="6:12">
      <c r="F1026" s="16"/>
      <c r="I1026" s="16"/>
      <c r="J1026" s="16"/>
      <c r="K1026" s="16"/>
      <c r="L1026" s="16"/>
    </row>
    <row r="1027" spans="6:12">
      <c r="F1027" s="16"/>
      <c r="I1027" s="16"/>
      <c r="J1027" s="16"/>
      <c r="K1027" s="16"/>
      <c r="L1027" s="16"/>
    </row>
    <row r="1028" spans="6:12">
      <c r="F1028" s="16"/>
      <c r="I1028" s="16"/>
      <c r="J1028" s="16"/>
      <c r="K1028" s="16"/>
      <c r="L1028" s="16"/>
    </row>
    <row r="1029" spans="6:12">
      <c r="F1029" s="16"/>
      <c r="I1029" s="16"/>
      <c r="J1029" s="16"/>
      <c r="K1029" s="16"/>
      <c r="L1029" s="16"/>
    </row>
    <row r="1030" spans="6:12">
      <c r="F1030" s="16"/>
      <c r="I1030" s="16"/>
      <c r="J1030" s="16"/>
      <c r="K1030" s="16"/>
      <c r="L1030" s="16"/>
    </row>
    <row r="1031" spans="6:12">
      <c r="F1031" s="16"/>
      <c r="I1031" s="16"/>
      <c r="J1031" s="16"/>
      <c r="K1031" s="16"/>
      <c r="L1031" s="16"/>
    </row>
    <row r="1032" spans="6:12">
      <c r="F1032" s="16"/>
      <c r="I1032" s="16"/>
      <c r="J1032" s="16"/>
      <c r="K1032" s="16"/>
      <c r="L1032" s="16"/>
    </row>
    <row r="1033" spans="6:12">
      <c r="F1033" s="16"/>
      <c r="I1033" s="16"/>
      <c r="J1033" s="16"/>
      <c r="K1033" s="16"/>
      <c r="L1033" s="16"/>
    </row>
    <row r="1034" spans="6:12">
      <c r="F1034" s="16"/>
      <c r="I1034" s="16"/>
      <c r="J1034" s="16"/>
      <c r="K1034" s="16"/>
      <c r="L1034" s="16"/>
    </row>
    <row r="1035" spans="6:12">
      <c r="F1035" s="16"/>
      <c r="I1035" s="16"/>
      <c r="J1035" s="16"/>
      <c r="K1035" s="16"/>
      <c r="L1035" s="16"/>
    </row>
    <row r="1036" spans="6:12">
      <c r="F1036" s="16"/>
      <c r="I1036" s="16"/>
      <c r="J1036" s="16"/>
      <c r="K1036" s="16"/>
      <c r="L1036" s="16"/>
    </row>
    <row r="1037" spans="6:12">
      <c r="F1037" s="16"/>
      <c r="I1037" s="16"/>
      <c r="J1037" s="16"/>
      <c r="K1037" s="16"/>
      <c r="L1037" s="16"/>
    </row>
    <row r="1038" spans="6:12">
      <c r="F1038" s="16"/>
      <c r="I1038" s="16"/>
      <c r="J1038" s="16"/>
      <c r="K1038" s="16"/>
      <c r="L1038" s="16"/>
    </row>
    <row r="1039" spans="6:12">
      <c r="F1039" s="16"/>
      <c r="I1039" s="16"/>
      <c r="J1039" s="16"/>
      <c r="K1039" s="16"/>
      <c r="L1039" s="16"/>
    </row>
    <row r="1040" spans="6:12">
      <c r="F1040" s="16"/>
      <c r="I1040" s="16"/>
      <c r="J1040" s="16"/>
      <c r="K1040" s="16"/>
      <c r="L1040" s="16"/>
    </row>
    <row r="1041" spans="6:12">
      <c r="F1041" s="16"/>
      <c r="I1041" s="16"/>
      <c r="J1041" s="16"/>
      <c r="K1041" s="16"/>
      <c r="L1041" s="16"/>
    </row>
    <row r="1042" spans="6:12">
      <c r="F1042" s="16"/>
      <c r="I1042" s="16"/>
      <c r="J1042" s="16"/>
      <c r="K1042" s="16"/>
      <c r="L1042" s="16"/>
    </row>
    <row r="1043" spans="6:12">
      <c r="F1043" s="16"/>
      <c r="I1043" s="16"/>
      <c r="J1043" s="16"/>
      <c r="K1043" s="16"/>
      <c r="L1043" s="16"/>
    </row>
    <row r="1044" spans="6:12">
      <c r="F1044" s="16"/>
      <c r="I1044" s="16"/>
      <c r="J1044" s="16"/>
      <c r="K1044" s="16"/>
      <c r="L1044" s="16"/>
    </row>
    <row r="1045" spans="6:12">
      <c r="F1045" s="16"/>
      <c r="I1045" s="16"/>
      <c r="J1045" s="16"/>
      <c r="K1045" s="16"/>
      <c r="L1045" s="16"/>
    </row>
    <row r="1046" spans="6:12">
      <c r="F1046" s="16"/>
      <c r="I1046" s="16"/>
      <c r="J1046" s="16"/>
      <c r="K1046" s="16"/>
      <c r="L1046" s="16"/>
    </row>
    <row r="1047" spans="6:12">
      <c r="F1047" s="16"/>
      <c r="I1047" s="16"/>
      <c r="J1047" s="16"/>
      <c r="K1047" s="16"/>
      <c r="L1047" s="16"/>
    </row>
    <row r="1048" spans="6:12">
      <c r="F1048" s="16"/>
      <c r="I1048" s="16"/>
      <c r="J1048" s="16"/>
      <c r="K1048" s="16"/>
      <c r="L1048" s="16"/>
    </row>
    <row r="1049" spans="6:12">
      <c r="F1049" s="16"/>
      <c r="I1049" s="16"/>
      <c r="J1049" s="16"/>
      <c r="K1049" s="16"/>
      <c r="L1049" s="16"/>
    </row>
    <row r="1050" spans="6:12">
      <c r="F1050" s="16"/>
      <c r="I1050" s="16"/>
      <c r="J1050" s="16"/>
      <c r="K1050" s="16"/>
      <c r="L1050" s="16"/>
    </row>
    <row r="1051" spans="6:12">
      <c r="F1051" s="16"/>
      <c r="I1051" s="16"/>
      <c r="J1051" s="16"/>
      <c r="K1051" s="16"/>
      <c r="L1051" s="16"/>
    </row>
    <row r="1052" spans="6:12">
      <c r="F1052" s="16"/>
      <c r="I1052" s="16"/>
      <c r="J1052" s="16"/>
      <c r="K1052" s="16"/>
      <c r="L1052" s="16"/>
    </row>
    <row r="1053" spans="6:12">
      <c r="F1053" s="16"/>
      <c r="I1053" s="16"/>
      <c r="J1053" s="16"/>
      <c r="K1053" s="16"/>
      <c r="L1053" s="16"/>
    </row>
    <row r="1054" spans="6:12">
      <c r="F1054" s="16"/>
      <c r="I1054" s="16"/>
      <c r="J1054" s="16"/>
      <c r="K1054" s="16"/>
      <c r="L1054" s="16"/>
    </row>
    <row r="1055" spans="6:12">
      <c r="F1055" s="16"/>
      <c r="I1055" s="16"/>
      <c r="J1055" s="16"/>
      <c r="K1055" s="16"/>
      <c r="L1055" s="16"/>
    </row>
    <row r="1056" spans="6:12">
      <c r="F1056" s="16"/>
      <c r="I1056" s="16"/>
      <c r="J1056" s="16"/>
      <c r="K1056" s="16"/>
      <c r="L1056" s="16"/>
    </row>
    <row r="1057" spans="6:12">
      <c r="F1057" s="16"/>
      <c r="I1057" s="16"/>
      <c r="J1057" s="16"/>
      <c r="K1057" s="16"/>
      <c r="L1057" s="16"/>
    </row>
    <row r="1058" spans="6:12">
      <c r="F1058" s="16"/>
      <c r="I1058" s="16"/>
      <c r="J1058" s="16"/>
      <c r="K1058" s="16"/>
      <c r="L1058" s="16"/>
    </row>
    <row r="1059" spans="6:12">
      <c r="F1059" s="16"/>
      <c r="I1059" s="16"/>
      <c r="J1059" s="16"/>
      <c r="K1059" s="16"/>
      <c r="L1059" s="16"/>
    </row>
    <row r="1060" spans="6:12">
      <c r="F1060" s="16"/>
      <c r="I1060" s="16"/>
      <c r="J1060" s="16"/>
      <c r="K1060" s="16"/>
      <c r="L1060" s="16"/>
    </row>
    <row r="1061" spans="6:12">
      <c r="F1061" s="16"/>
      <c r="I1061" s="16"/>
      <c r="J1061" s="16"/>
      <c r="K1061" s="16"/>
      <c r="L1061" s="16"/>
    </row>
    <row r="1062" spans="6:12">
      <c r="F1062" s="16"/>
      <c r="I1062" s="16"/>
      <c r="J1062" s="16"/>
      <c r="K1062" s="16"/>
      <c r="L1062" s="16"/>
    </row>
    <row r="1063" spans="6:12">
      <c r="F1063" s="16"/>
      <c r="I1063" s="16"/>
      <c r="J1063" s="16"/>
      <c r="K1063" s="16"/>
      <c r="L1063" s="16"/>
    </row>
    <row r="1064" spans="6:12">
      <c r="F1064" s="16"/>
      <c r="I1064" s="16"/>
      <c r="J1064" s="16"/>
      <c r="K1064" s="16"/>
      <c r="L1064" s="16"/>
    </row>
    <row r="1065" spans="6:12">
      <c r="F1065" s="16"/>
      <c r="I1065" s="16"/>
      <c r="J1065" s="16"/>
      <c r="K1065" s="16"/>
      <c r="L1065" s="16"/>
    </row>
    <row r="1066" spans="6:12">
      <c r="F1066" s="16"/>
      <c r="I1066" s="16"/>
      <c r="J1066" s="16"/>
      <c r="K1066" s="16"/>
      <c r="L1066" s="16"/>
    </row>
    <row r="1067" spans="6:12">
      <c r="F1067" s="16"/>
      <c r="I1067" s="16"/>
      <c r="J1067" s="16"/>
      <c r="K1067" s="16"/>
      <c r="L1067" s="16"/>
    </row>
    <row r="1068" spans="6:12">
      <c r="F1068" s="16"/>
      <c r="I1068" s="16"/>
      <c r="J1068" s="16"/>
      <c r="K1068" s="16"/>
      <c r="L1068" s="16"/>
    </row>
    <row r="1069" spans="6:12">
      <c r="F1069" s="16"/>
      <c r="I1069" s="16"/>
      <c r="J1069" s="16"/>
      <c r="K1069" s="16"/>
      <c r="L1069" s="16"/>
    </row>
    <row r="1070" spans="6:12">
      <c r="F1070" s="16"/>
      <c r="I1070" s="16"/>
      <c r="J1070" s="16"/>
      <c r="K1070" s="16"/>
      <c r="L1070" s="16"/>
    </row>
    <row r="1071" spans="6:12">
      <c r="F1071" s="16"/>
      <c r="I1071" s="16"/>
      <c r="J1071" s="16"/>
      <c r="K1071" s="16"/>
      <c r="L1071" s="16"/>
    </row>
    <row r="1072" spans="6:12">
      <c r="F1072" s="16"/>
      <c r="I1072" s="16"/>
      <c r="J1072" s="16"/>
      <c r="K1072" s="16"/>
      <c r="L1072" s="16"/>
    </row>
    <row r="1073" spans="6:12">
      <c r="F1073" s="16"/>
      <c r="I1073" s="16"/>
      <c r="J1073" s="16"/>
      <c r="K1073" s="16"/>
      <c r="L1073" s="16"/>
    </row>
    <row r="1074" spans="6:12">
      <c r="F1074" s="16"/>
      <c r="I1074" s="16"/>
      <c r="J1074" s="16"/>
      <c r="K1074" s="16"/>
      <c r="L1074" s="16"/>
    </row>
    <row r="1075" spans="6:12">
      <c r="F1075" s="16"/>
      <c r="I1075" s="16"/>
      <c r="J1075" s="16"/>
      <c r="K1075" s="16"/>
      <c r="L1075" s="16"/>
    </row>
    <row r="1076" spans="6:12">
      <c r="F1076" s="16"/>
      <c r="I1076" s="16"/>
      <c r="J1076" s="16"/>
      <c r="K1076" s="16"/>
      <c r="L1076" s="16"/>
    </row>
    <row r="1077" spans="6:12">
      <c r="F1077" s="16"/>
      <c r="I1077" s="16"/>
      <c r="J1077" s="16"/>
      <c r="K1077" s="16"/>
      <c r="L1077" s="16"/>
    </row>
    <row r="1078" spans="6:12">
      <c r="F1078" s="16"/>
      <c r="I1078" s="16"/>
      <c r="J1078" s="16"/>
      <c r="K1078" s="16"/>
      <c r="L1078" s="16"/>
    </row>
    <row r="1079" spans="6:12">
      <c r="F1079" s="16"/>
      <c r="I1079" s="16"/>
      <c r="J1079" s="16"/>
      <c r="K1079" s="16"/>
      <c r="L1079" s="16"/>
    </row>
    <row r="1080" spans="6:12">
      <c r="F1080" s="16"/>
      <c r="I1080" s="16"/>
      <c r="J1080" s="16"/>
      <c r="K1080" s="16"/>
      <c r="L1080" s="16"/>
    </row>
    <row r="1081" spans="6:12">
      <c r="F1081" s="16"/>
      <c r="I1081" s="16"/>
      <c r="J1081" s="16"/>
      <c r="K1081" s="16"/>
      <c r="L1081" s="16"/>
    </row>
    <row r="1082" spans="6:12">
      <c r="F1082" s="16"/>
      <c r="I1082" s="16"/>
      <c r="J1082" s="16"/>
      <c r="K1082" s="16"/>
      <c r="L1082" s="16"/>
    </row>
    <row r="1083" spans="6:12">
      <c r="F1083" s="16"/>
      <c r="I1083" s="16"/>
      <c r="J1083" s="16"/>
      <c r="K1083" s="16"/>
      <c r="L1083" s="16"/>
    </row>
    <row r="1084" spans="6:12">
      <c r="F1084" s="16"/>
      <c r="I1084" s="16"/>
      <c r="J1084" s="16"/>
      <c r="K1084" s="16"/>
      <c r="L1084" s="16"/>
    </row>
    <row r="1085" spans="6:12">
      <c r="F1085" s="16"/>
      <c r="I1085" s="16"/>
      <c r="J1085" s="16"/>
      <c r="K1085" s="16"/>
      <c r="L1085" s="16"/>
    </row>
    <row r="1086" spans="6:12">
      <c r="F1086" s="16"/>
      <c r="I1086" s="16"/>
      <c r="J1086" s="16"/>
      <c r="K1086" s="16"/>
      <c r="L1086" s="16"/>
    </row>
    <row r="1087" spans="6:12">
      <c r="F1087" s="16"/>
      <c r="I1087" s="16"/>
      <c r="J1087" s="16"/>
      <c r="K1087" s="16"/>
      <c r="L1087" s="16"/>
    </row>
    <row r="1088" spans="6:12">
      <c r="F1088" s="16"/>
      <c r="I1088" s="16"/>
      <c r="J1088" s="16"/>
      <c r="K1088" s="16"/>
      <c r="L1088" s="16"/>
    </row>
    <row r="1089" spans="6:12">
      <c r="F1089" s="16"/>
      <c r="I1089" s="16"/>
      <c r="J1089" s="16"/>
      <c r="K1089" s="16"/>
      <c r="L1089" s="16"/>
    </row>
    <row r="1090" spans="6:12">
      <c r="F1090" s="16"/>
      <c r="I1090" s="16"/>
      <c r="J1090" s="16"/>
      <c r="K1090" s="16"/>
      <c r="L1090" s="16"/>
    </row>
    <row r="1091" spans="6:12">
      <c r="F1091" s="16"/>
      <c r="I1091" s="16"/>
      <c r="J1091" s="16"/>
      <c r="K1091" s="16"/>
      <c r="L1091" s="16"/>
    </row>
    <row r="1092" spans="6:12">
      <c r="F1092" s="16"/>
      <c r="I1092" s="16"/>
      <c r="J1092" s="16"/>
      <c r="K1092" s="16"/>
      <c r="L1092" s="16"/>
    </row>
    <row r="1093" spans="6:12">
      <c r="F1093" s="16"/>
      <c r="I1093" s="16"/>
      <c r="J1093" s="16"/>
      <c r="K1093" s="16"/>
      <c r="L1093" s="16"/>
    </row>
    <row r="1094" spans="6:12">
      <c r="F1094" s="16"/>
      <c r="I1094" s="16"/>
      <c r="J1094" s="16"/>
      <c r="K1094" s="16"/>
      <c r="L1094" s="16"/>
    </row>
    <row r="1095" spans="6:12">
      <c r="F1095" s="16"/>
      <c r="I1095" s="16"/>
      <c r="J1095" s="16"/>
      <c r="K1095" s="16"/>
      <c r="L1095" s="16"/>
    </row>
    <row r="1096" spans="6:12">
      <c r="F1096" s="16"/>
      <c r="I1096" s="16"/>
      <c r="J1096" s="16"/>
      <c r="K1096" s="16"/>
      <c r="L1096" s="16"/>
    </row>
    <row r="1097" spans="6:12">
      <c r="F1097" s="16"/>
      <c r="I1097" s="16"/>
      <c r="J1097" s="16"/>
      <c r="K1097" s="16"/>
      <c r="L1097" s="16"/>
    </row>
    <row r="1098" spans="6:12">
      <c r="F1098" s="16"/>
      <c r="I1098" s="16"/>
      <c r="J1098" s="16"/>
      <c r="K1098" s="16"/>
      <c r="L1098" s="16"/>
    </row>
    <row r="1099" spans="6:12">
      <c r="F1099" s="16"/>
      <c r="I1099" s="16"/>
      <c r="J1099" s="16"/>
      <c r="K1099" s="16"/>
      <c r="L1099" s="16"/>
    </row>
    <row r="1100" spans="6:12">
      <c r="F1100" s="16"/>
      <c r="I1100" s="16"/>
      <c r="J1100" s="16"/>
      <c r="K1100" s="16"/>
      <c r="L1100" s="16"/>
    </row>
    <row r="1101" spans="6:12">
      <c r="F1101" s="16"/>
      <c r="I1101" s="16"/>
      <c r="J1101" s="16"/>
      <c r="K1101" s="16"/>
      <c r="L1101" s="16"/>
    </row>
    <row r="1102" spans="6:12">
      <c r="F1102" s="16"/>
      <c r="I1102" s="16"/>
      <c r="J1102" s="16"/>
      <c r="K1102" s="16"/>
      <c r="L1102" s="16"/>
    </row>
    <row r="1103" spans="6:12">
      <c r="F1103" s="16"/>
      <c r="I1103" s="16"/>
      <c r="J1103" s="16"/>
      <c r="K1103" s="16"/>
      <c r="L1103" s="16"/>
    </row>
    <row r="1104" spans="6:12">
      <c r="F1104" s="16"/>
      <c r="I1104" s="16"/>
      <c r="J1104" s="16"/>
      <c r="K1104" s="16"/>
      <c r="L1104" s="16"/>
    </row>
    <row r="1105" spans="6:12">
      <c r="F1105" s="16"/>
      <c r="I1105" s="16"/>
      <c r="J1105" s="16"/>
      <c r="K1105" s="16"/>
      <c r="L1105" s="16"/>
    </row>
    <row r="1106" spans="6:12">
      <c r="F1106" s="16"/>
      <c r="I1106" s="16"/>
      <c r="J1106" s="16"/>
      <c r="K1106" s="16"/>
      <c r="L1106" s="16"/>
    </row>
    <row r="1107" spans="6:12">
      <c r="F1107" s="16"/>
      <c r="I1107" s="16"/>
      <c r="J1107" s="16"/>
      <c r="K1107" s="16"/>
      <c r="L1107" s="16"/>
    </row>
    <row r="1108" spans="6:12">
      <c r="F1108" s="16"/>
      <c r="I1108" s="16"/>
      <c r="J1108" s="16"/>
      <c r="K1108" s="16"/>
      <c r="L1108" s="16"/>
    </row>
    <row r="1109" spans="6:12">
      <c r="F1109" s="16"/>
      <c r="I1109" s="16"/>
      <c r="J1109" s="16"/>
      <c r="K1109" s="16"/>
      <c r="L1109" s="16"/>
    </row>
    <row r="1110" spans="6:12">
      <c r="F1110" s="16"/>
      <c r="I1110" s="16"/>
      <c r="J1110" s="16"/>
      <c r="K1110" s="16"/>
      <c r="L1110" s="16"/>
    </row>
    <row r="1111" spans="6:12">
      <c r="F1111" s="16"/>
      <c r="I1111" s="16"/>
      <c r="J1111" s="16"/>
      <c r="K1111" s="16"/>
      <c r="L1111" s="16"/>
    </row>
    <row r="1112" spans="6:12">
      <c r="F1112" s="16"/>
      <c r="I1112" s="16"/>
      <c r="J1112" s="16"/>
      <c r="K1112" s="16"/>
      <c r="L1112" s="16"/>
    </row>
    <row r="1113" spans="6:12">
      <c r="F1113" s="16"/>
      <c r="I1113" s="16"/>
      <c r="J1113" s="16"/>
      <c r="K1113" s="16"/>
      <c r="L1113" s="16"/>
    </row>
    <row r="1114" spans="6:12">
      <c r="F1114" s="16"/>
      <c r="I1114" s="16"/>
      <c r="J1114" s="16"/>
      <c r="K1114" s="16"/>
      <c r="L1114" s="16"/>
    </row>
    <row r="1115" spans="6:12">
      <c r="F1115" s="16"/>
      <c r="I1115" s="16"/>
      <c r="J1115" s="16"/>
      <c r="K1115" s="16"/>
      <c r="L1115" s="16"/>
    </row>
    <row r="1116" spans="6:12">
      <c r="F1116" s="16"/>
      <c r="I1116" s="16"/>
      <c r="J1116" s="16"/>
      <c r="K1116" s="16"/>
      <c r="L1116" s="16"/>
    </row>
    <row r="1117" spans="6:12">
      <c r="F1117" s="16"/>
      <c r="I1117" s="16"/>
      <c r="J1117" s="16"/>
      <c r="K1117" s="16"/>
      <c r="L1117" s="16"/>
    </row>
    <row r="1118" spans="6:12">
      <c r="F1118" s="16"/>
      <c r="I1118" s="16"/>
      <c r="J1118" s="16"/>
      <c r="K1118" s="16"/>
      <c r="L1118" s="16"/>
    </row>
    <row r="1119" spans="6:12">
      <c r="F1119" s="16"/>
      <c r="I1119" s="16"/>
      <c r="J1119" s="16"/>
      <c r="K1119" s="16"/>
      <c r="L1119" s="16"/>
    </row>
    <row r="1120" spans="6:12">
      <c r="F1120" s="16"/>
      <c r="I1120" s="16"/>
      <c r="J1120" s="16"/>
      <c r="K1120" s="16"/>
      <c r="L1120" s="16"/>
    </row>
    <row r="1121" spans="6:12">
      <c r="F1121" s="16"/>
      <c r="I1121" s="16"/>
      <c r="J1121" s="16"/>
      <c r="K1121" s="16"/>
      <c r="L1121" s="16"/>
    </row>
    <row r="1122" spans="6:12">
      <c r="F1122" s="16"/>
      <c r="I1122" s="16"/>
      <c r="J1122" s="16"/>
      <c r="K1122" s="16"/>
      <c r="L1122" s="16"/>
    </row>
    <row r="1123" spans="6:12">
      <c r="F1123" s="16"/>
      <c r="I1123" s="16"/>
      <c r="J1123" s="16"/>
      <c r="K1123" s="16"/>
      <c r="L1123" s="16"/>
    </row>
    <row r="1124" spans="6:12">
      <c r="F1124" s="16"/>
      <c r="I1124" s="16"/>
      <c r="J1124" s="16"/>
      <c r="K1124" s="16"/>
      <c r="L1124" s="16"/>
    </row>
    <row r="1125" spans="6:12">
      <c r="F1125" s="16"/>
      <c r="I1125" s="16"/>
      <c r="J1125" s="16"/>
      <c r="K1125" s="16"/>
      <c r="L1125" s="16"/>
    </row>
    <row r="1126" spans="6:12">
      <c r="F1126" s="16"/>
      <c r="I1126" s="16"/>
      <c r="J1126" s="16"/>
      <c r="K1126" s="16"/>
      <c r="L1126" s="16"/>
    </row>
    <row r="1127" spans="6:12">
      <c r="F1127" s="16"/>
      <c r="I1127" s="16"/>
      <c r="J1127" s="16"/>
      <c r="K1127" s="16"/>
      <c r="L1127" s="16"/>
    </row>
    <row r="1128" spans="6:12">
      <c r="F1128" s="16"/>
      <c r="I1128" s="16"/>
      <c r="J1128" s="16"/>
      <c r="K1128" s="16"/>
      <c r="L1128" s="16"/>
    </row>
    <row r="1129" spans="6:12">
      <c r="F1129" s="16"/>
      <c r="I1129" s="16"/>
      <c r="J1129" s="16"/>
      <c r="K1129" s="16"/>
      <c r="L1129" s="16"/>
    </row>
    <row r="1130" spans="6:12">
      <c r="F1130" s="16"/>
      <c r="I1130" s="16"/>
      <c r="J1130" s="16"/>
      <c r="K1130" s="16"/>
      <c r="L1130" s="16"/>
    </row>
    <row r="1131" spans="6:12">
      <c r="F1131" s="16"/>
      <c r="I1131" s="16"/>
      <c r="J1131" s="16"/>
      <c r="K1131" s="16"/>
      <c r="L1131" s="16"/>
    </row>
    <row r="1132" spans="6:12">
      <c r="F1132" s="16"/>
      <c r="I1132" s="16"/>
      <c r="J1132" s="16"/>
      <c r="K1132" s="16"/>
      <c r="L1132" s="16"/>
    </row>
    <row r="1133" spans="6:12">
      <c r="F1133" s="16"/>
      <c r="I1133" s="16"/>
      <c r="J1133" s="16"/>
      <c r="K1133" s="16"/>
      <c r="L1133" s="16"/>
    </row>
    <row r="1134" spans="6:12">
      <c r="F1134" s="16"/>
      <c r="I1134" s="16"/>
      <c r="J1134" s="16"/>
      <c r="K1134" s="16"/>
      <c r="L1134" s="16"/>
    </row>
    <row r="1135" spans="6:12">
      <c r="F1135" s="16"/>
      <c r="I1135" s="16"/>
      <c r="J1135" s="16"/>
      <c r="K1135" s="16"/>
      <c r="L1135" s="16"/>
    </row>
    <row r="1136" spans="6:12">
      <c r="F1136" s="16"/>
      <c r="I1136" s="16"/>
      <c r="J1136" s="16"/>
      <c r="K1136" s="16"/>
      <c r="L1136" s="16"/>
    </row>
    <row r="1137" spans="6:12">
      <c r="F1137" s="16"/>
      <c r="I1137" s="16"/>
      <c r="J1137" s="16"/>
      <c r="K1137" s="16"/>
      <c r="L1137" s="16"/>
    </row>
    <row r="1138" spans="6:12">
      <c r="F1138" s="16"/>
      <c r="I1138" s="16"/>
      <c r="J1138" s="16"/>
      <c r="K1138" s="16"/>
      <c r="L1138" s="16"/>
    </row>
    <row r="1139" spans="6:12">
      <c r="F1139" s="16"/>
      <c r="I1139" s="16"/>
      <c r="J1139" s="16"/>
      <c r="K1139" s="16"/>
      <c r="L1139" s="16"/>
    </row>
    <row r="1140" spans="6:12">
      <c r="F1140" s="16"/>
      <c r="I1140" s="16"/>
      <c r="J1140" s="16"/>
      <c r="K1140" s="16"/>
      <c r="L1140" s="16"/>
    </row>
    <row r="1141" spans="6:12">
      <c r="F1141" s="16"/>
      <c r="I1141" s="16"/>
      <c r="J1141" s="16"/>
      <c r="K1141" s="16"/>
      <c r="L1141" s="16"/>
    </row>
    <row r="1142" spans="6:12">
      <c r="F1142" s="16"/>
      <c r="I1142" s="16"/>
      <c r="J1142" s="16"/>
      <c r="K1142" s="16"/>
      <c r="L1142" s="16"/>
    </row>
    <row r="1143" spans="6:12">
      <c r="F1143" s="16"/>
      <c r="I1143" s="16"/>
      <c r="J1143" s="16"/>
      <c r="K1143" s="16"/>
      <c r="L1143" s="16"/>
    </row>
    <row r="1144" spans="6:12">
      <c r="F1144" s="16"/>
      <c r="I1144" s="16"/>
      <c r="J1144" s="16"/>
      <c r="K1144" s="16"/>
      <c r="L1144" s="16"/>
    </row>
    <row r="1145" spans="6:12">
      <c r="F1145" s="16"/>
      <c r="I1145" s="16"/>
      <c r="J1145" s="16"/>
      <c r="K1145" s="16"/>
      <c r="L1145" s="16"/>
    </row>
    <row r="1146" spans="6:12">
      <c r="F1146" s="16"/>
      <c r="I1146" s="16"/>
      <c r="J1146" s="16"/>
      <c r="K1146" s="16"/>
      <c r="L1146" s="16"/>
    </row>
    <row r="1147" spans="6:12">
      <c r="F1147" s="16"/>
      <c r="I1147" s="16"/>
      <c r="J1147" s="16"/>
      <c r="K1147" s="16"/>
      <c r="L1147" s="16"/>
    </row>
    <row r="1148" spans="6:12">
      <c r="F1148" s="16"/>
      <c r="I1148" s="16"/>
      <c r="J1148" s="16"/>
      <c r="K1148" s="16"/>
      <c r="L1148" s="16"/>
    </row>
    <row r="1149" spans="6:12">
      <c r="F1149" s="16"/>
      <c r="I1149" s="16"/>
      <c r="J1149" s="16"/>
      <c r="K1149" s="16"/>
      <c r="L1149" s="16"/>
    </row>
    <row r="1150" spans="6:12">
      <c r="F1150" s="16"/>
      <c r="I1150" s="16"/>
      <c r="J1150" s="16"/>
      <c r="K1150" s="16"/>
      <c r="L1150" s="16"/>
    </row>
    <row r="1151" spans="6:12">
      <c r="F1151" s="16"/>
      <c r="I1151" s="16"/>
      <c r="J1151" s="16"/>
      <c r="K1151" s="16"/>
      <c r="L1151" s="16"/>
    </row>
    <row r="1152" spans="6:12">
      <c r="F1152" s="16"/>
      <c r="I1152" s="16"/>
      <c r="J1152" s="16"/>
      <c r="K1152" s="16"/>
      <c r="L1152" s="16"/>
    </row>
    <row r="1153" spans="6:12">
      <c r="F1153" s="16"/>
      <c r="I1153" s="16"/>
      <c r="J1153" s="16"/>
      <c r="K1153" s="16"/>
      <c r="L1153" s="16"/>
    </row>
    <row r="1154" spans="6:12">
      <c r="F1154" s="16"/>
      <c r="I1154" s="16"/>
      <c r="J1154" s="16"/>
      <c r="K1154" s="16"/>
      <c r="L1154" s="16"/>
    </row>
    <row r="1155" spans="6:12">
      <c r="F1155" s="16"/>
      <c r="I1155" s="16"/>
      <c r="J1155" s="16"/>
      <c r="K1155" s="16"/>
      <c r="L1155" s="16"/>
    </row>
    <row r="1156" spans="6:12">
      <c r="F1156" s="16"/>
      <c r="I1156" s="16"/>
      <c r="J1156" s="16"/>
      <c r="K1156" s="16"/>
      <c r="L1156" s="16"/>
    </row>
    <row r="1157" spans="6:12">
      <c r="F1157" s="16"/>
      <c r="I1157" s="16"/>
      <c r="J1157" s="16"/>
      <c r="K1157" s="16"/>
      <c r="L1157" s="16"/>
    </row>
    <row r="1158" spans="6:12">
      <c r="F1158" s="16"/>
      <c r="I1158" s="16"/>
      <c r="J1158" s="16"/>
      <c r="K1158" s="16"/>
      <c r="L1158" s="16"/>
    </row>
    <row r="1159" spans="6:12">
      <c r="F1159" s="16"/>
      <c r="I1159" s="16"/>
      <c r="J1159" s="16"/>
      <c r="K1159" s="16"/>
      <c r="L1159" s="16"/>
    </row>
    <row r="1160" spans="6:12">
      <c r="F1160" s="16"/>
      <c r="I1160" s="16"/>
      <c r="J1160" s="16"/>
      <c r="K1160" s="16"/>
      <c r="L1160" s="16"/>
    </row>
    <row r="1161" spans="6:12">
      <c r="F1161" s="16"/>
      <c r="I1161" s="16"/>
      <c r="J1161" s="16"/>
      <c r="K1161" s="16"/>
      <c r="L1161" s="16"/>
    </row>
    <row r="1162" spans="6:12">
      <c r="F1162" s="16"/>
      <c r="I1162" s="16"/>
      <c r="J1162" s="16"/>
      <c r="K1162" s="16"/>
      <c r="L1162" s="16"/>
    </row>
    <row r="1163" spans="6:12">
      <c r="F1163" s="16"/>
      <c r="I1163" s="16"/>
      <c r="J1163" s="16"/>
      <c r="K1163" s="16"/>
      <c r="L1163" s="16"/>
    </row>
    <row r="1164" spans="6:12">
      <c r="F1164" s="16"/>
      <c r="I1164" s="16"/>
      <c r="J1164" s="16"/>
      <c r="K1164" s="16"/>
      <c r="L1164" s="16"/>
    </row>
    <row r="1165" spans="6:12">
      <c r="F1165" s="16"/>
      <c r="I1165" s="16"/>
      <c r="J1165" s="16"/>
      <c r="K1165" s="16"/>
      <c r="L1165" s="16"/>
    </row>
    <row r="1166" spans="6:12">
      <c r="F1166" s="16"/>
      <c r="I1166" s="16"/>
      <c r="J1166" s="16"/>
      <c r="K1166" s="16"/>
      <c r="L1166" s="16"/>
    </row>
    <row r="1167" spans="6:12">
      <c r="F1167" s="16"/>
      <c r="I1167" s="16"/>
      <c r="J1167" s="16"/>
      <c r="K1167" s="16"/>
      <c r="L1167" s="16"/>
    </row>
    <row r="1168" spans="6:12">
      <c r="F1168" s="16"/>
      <c r="I1168" s="16"/>
      <c r="J1168" s="16"/>
      <c r="K1168" s="16"/>
      <c r="L1168" s="16"/>
    </row>
    <row r="1169" spans="6:12">
      <c r="F1169" s="16"/>
      <c r="I1169" s="16"/>
      <c r="J1169" s="16"/>
      <c r="K1169" s="16"/>
      <c r="L1169" s="16"/>
    </row>
    <row r="1170" spans="6:12">
      <c r="F1170" s="16"/>
      <c r="I1170" s="16"/>
      <c r="J1170" s="16"/>
      <c r="K1170" s="16"/>
      <c r="L1170" s="16"/>
    </row>
    <row r="1171" spans="6:12">
      <c r="F1171" s="16"/>
      <c r="I1171" s="16"/>
      <c r="J1171" s="16"/>
      <c r="K1171" s="16"/>
      <c r="L1171" s="16"/>
    </row>
    <row r="1172" spans="6:12">
      <c r="F1172" s="16"/>
      <c r="I1172" s="16"/>
      <c r="J1172" s="16"/>
      <c r="K1172" s="16"/>
      <c r="L1172" s="16"/>
    </row>
    <row r="1173" spans="6:12">
      <c r="F1173" s="16"/>
      <c r="I1173" s="16"/>
      <c r="J1173" s="16"/>
      <c r="K1173" s="16"/>
      <c r="L1173" s="16"/>
    </row>
    <row r="1174" spans="6:12">
      <c r="F1174" s="16"/>
      <c r="I1174" s="16"/>
      <c r="J1174" s="16"/>
      <c r="K1174" s="16"/>
      <c r="L1174" s="16"/>
    </row>
    <row r="1175" spans="6:12">
      <c r="F1175" s="16"/>
      <c r="I1175" s="16"/>
      <c r="J1175" s="16"/>
      <c r="K1175" s="16"/>
      <c r="L1175" s="16"/>
    </row>
    <row r="1176" spans="6:12">
      <c r="F1176" s="16"/>
      <c r="I1176" s="16"/>
      <c r="J1176" s="16"/>
      <c r="K1176" s="16"/>
      <c r="L1176" s="16"/>
    </row>
    <row r="1177" spans="6:12">
      <c r="F1177" s="16"/>
      <c r="I1177" s="16"/>
      <c r="J1177" s="16"/>
      <c r="K1177" s="16"/>
      <c r="L1177" s="16"/>
    </row>
    <row r="1178" spans="6:12">
      <c r="F1178" s="16"/>
      <c r="I1178" s="16"/>
      <c r="J1178" s="16"/>
      <c r="K1178" s="16"/>
      <c r="L1178" s="16"/>
    </row>
    <row r="1179" spans="6:12">
      <c r="F1179" s="16"/>
      <c r="I1179" s="16"/>
      <c r="J1179" s="16"/>
      <c r="K1179" s="16"/>
      <c r="L1179" s="16"/>
    </row>
    <row r="1180" spans="6:12">
      <c r="F1180" s="16"/>
      <c r="I1180" s="16"/>
      <c r="J1180" s="16"/>
      <c r="K1180" s="16"/>
      <c r="L1180" s="16"/>
    </row>
    <row r="1181" spans="6:12">
      <c r="F1181" s="16"/>
      <c r="I1181" s="16"/>
      <c r="J1181" s="16"/>
      <c r="K1181" s="16"/>
      <c r="L1181" s="16"/>
    </row>
    <row r="1182" spans="6:12">
      <c r="F1182" s="16"/>
      <c r="I1182" s="16"/>
      <c r="J1182" s="16"/>
      <c r="K1182" s="16"/>
      <c r="L1182" s="16"/>
    </row>
    <row r="1183" spans="6:12">
      <c r="F1183" s="16"/>
      <c r="I1183" s="16"/>
      <c r="J1183" s="16"/>
      <c r="K1183" s="16"/>
      <c r="L1183" s="16"/>
    </row>
    <row r="1184" spans="6:12">
      <c r="F1184" s="16"/>
      <c r="I1184" s="16"/>
      <c r="J1184" s="16"/>
      <c r="K1184" s="16"/>
      <c r="L1184" s="16"/>
    </row>
    <row r="1185" spans="6:12">
      <c r="F1185" s="16"/>
      <c r="I1185" s="16"/>
      <c r="J1185" s="16"/>
      <c r="K1185" s="16"/>
      <c r="L1185" s="16"/>
    </row>
    <row r="1186" spans="6:12">
      <c r="F1186" s="16"/>
      <c r="I1186" s="16"/>
      <c r="J1186" s="16"/>
      <c r="K1186" s="16"/>
      <c r="L1186" s="16"/>
    </row>
    <row r="1187" spans="6:12">
      <c r="F1187" s="16"/>
      <c r="I1187" s="16"/>
      <c r="J1187" s="16"/>
      <c r="K1187" s="16"/>
      <c r="L1187" s="16"/>
    </row>
    <row r="1188" spans="6:12">
      <c r="F1188" s="16"/>
      <c r="I1188" s="16"/>
      <c r="J1188" s="16"/>
      <c r="K1188" s="16"/>
      <c r="L1188" s="16"/>
    </row>
    <row r="1189" spans="6:12">
      <c r="F1189" s="16"/>
      <c r="I1189" s="16"/>
      <c r="J1189" s="16"/>
      <c r="K1189" s="16"/>
      <c r="L1189" s="16"/>
    </row>
    <row r="1190" spans="6:12">
      <c r="F1190" s="16"/>
      <c r="I1190" s="16"/>
      <c r="J1190" s="16"/>
      <c r="K1190" s="16"/>
      <c r="L1190" s="16"/>
    </row>
    <row r="1191" spans="6:12">
      <c r="F1191" s="16"/>
      <c r="I1191" s="16"/>
      <c r="J1191" s="16"/>
      <c r="K1191" s="16"/>
      <c r="L1191" s="16"/>
    </row>
    <row r="1192" spans="6:12">
      <c r="F1192" s="16"/>
      <c r="I1192" s="16"/>
      <c r="J1192" s="16"/>
      <c r="K1192" s="16"/>
      <c r="L1192" s="16"/>
    </row>
    <row r="1193" spans="6:12">
      <c r="F1193" s="16"/>
      <c r="I1193" s="16"/>
      <c r="J1193" s="16"/>
      <c r="K1193" s="16"/>
      <c r="L1193" s="16"/>
    </row>
    <row r="1194" spans="6:12">
      <c r="F1194" s="16"/>
      <c r="I1194" s="16"/>
      <c r="J1194" s="16"/>
      <c r="K1194" s="16"/>
      <c r="L1194" s="16"/>
    </row>
    <row r="1195" spans="6:12">
      <c r="F1195" s="16"/>
      <c r="I1195" s="16"/>
      <c r="J1195" s="16"/>
      <c r="K1195" s="16"/>
      <c r="L1195" s="16"/>
    </row>
    <row r="1196" spans="6:12">
      <c r="F1196" s="16"/>
      <c r="I1196" s="16"/>
      <c r="J1196" s="16"/>
      <c r="K1196" s="16"/>
      <c r="L1196" s="16"/>
    </row>
    <row r="1197" spans="6:12">
      <c r="F1197" s="16"/>
      <c r="I1197" s="16"/>
      <c r="J1197" s="16"/>
      <c r="K1197" s="16"/>
      <c r="L1197" s="16"/>
    </row>
    <row r="1198" spans="6:12">
      <c r="F1198" s="16"/>
      <c r="I1198" s="16"/>
      <c r="J1198" s="16"/>
      <c r="K1198" s="16"/>
      <c r="L1198" s="16"/>
    </row>
    <row r="1199" spans="6:12">
      <c r="F1199" s="16"/>
      <c r="I1199" s="16"/>
      <c r="J1199" s="16"/>
      <c r="K1199" s="16"/>
      <c r="L1199" s="16"/>
    </row>
    <row r="1200" spans="6:12">
      <c r="F1200" s="16"/>
      <c r="I1200" s="16"/>
      <c r="J1200" s="16"/>
      <c r="K1200" s="16"/>
      <c r="L1200" s="16"/>
    </row>
    <row r="1201" spans="6:12">
      <c r="F1201" s="16"/>
      <c r="I1201" s="16"/>
      <c r="J1201" s="16"/>
      <c r="K1201" s="16"/>
      <c r="L1201" s="16"/>
    </row>
    <row r="1202" spans="6:12">
      <c r="F1202" s="16"/>
      <c r="I1202" s="16"/>
      <c r="J1202" s="16"/>
      <c r="K1202" s="16"/>
      <c r="L1202" s="16"/>
    </row>
    <row r="1203" spans="6:12">
      <c r="F1203" s="16"/>
      <c r="I1203" s="16"/>
      <c r="J1203" s="16"/>
      <c r="K1203" s="16"/>
      <c r="L1203" s="16"/>
    </row>
    <row r="1204" spans="6:12">
      <c r="F1204" s="16"/>
      <c r="I1204" s="16"/>
      <c r="J1204" s="16"/>
      <c r="K1204" s="16"/>
      <c r="L1204" s="16"/>
    </row>
    <row r="1205" spans="6:12">
      <c r="F1205" s="16"/>
      <c r="I1205" s="16"/>
      <c r="J1205" s="16"/>
      <c r="K1205" s="16"/>
      <c r="L1205" s="16"/>
    </row>
    <row r="1206" spans="6:12">
      <c r="F1206" s="16"/>
      <c r="I1206" s="16"/>
      <c r="J1206" s="16"/>
      <c r="K1206" s="16"/>
      <c r="L1206" s="16"/>
    </row>
    <row r="1207" spans="6:12">
      <c r="F1207" s="16"/>
      <c r="I1207" s="16"/>
      <c r="J1207" s="16"/>
      <c r="K1207" s="16"/>
      <c r="L1207" s="16"/>
    </row>
    <row r="1208" spans="6:12">
      <c r="F1208" s="16"/>
      <c r="I1208" s="16"/>
      <c r="J1208" s="16"/>
      <c r="K1208" s="16"/>
      <c r="L1208" s="16"/>
    </row>
    <row r="1209" spans="6:12">
      <c r="F1209" s="16"/>
      <c r="I1209" s="16"/>
      <c r="J1209" s="16"/>
      <c r="K1209" s="16"/>
      <c r="L1209" s="16"/>
    </row>
    <row r="1210" spans="6:12">
      <c r="F1210" s="16"/>
      <c r="I1210" s="16"/>
      <c r="J1210" s="16"/>
      <c r="K1210" s="16"/>
      <c r="L1210" s="16"/>
    </row>
    <row r="1211" spans="6:12">
      <c r="F1211" s="16"/>
      <c r="I1211" s="16"/>
      <c r="J1211" s="16"/>
      <c r="K1211" s="16"/>
      <c r="L1211" s="16"/>
    </row>
    <row r="1212" spans="6:12">
      <c r="F1212" s="16"/>
      <c r="I1212" s="16"/>
      <c r="J1212" s="16"/>
      <c r="K1212" s="16"/>
      <c r="L1212" s="16"/>
    </row>
    <row r="1213" spans="6:12">
      <c r="F1213" s="16"/>
      <c r="I1213" s="16"/>
      <c r="J1213" s="16"/>
      <c r="K1213" s="16"/>
      <c r="L1213" s="16"/>
    </row>
    <row r="1214" spans="6:12">
      <c r="F1214" s="16"/>
      <c r="I1214" s="16"/>
      <c r="J1214" s="16"/>
      <c r="K1214" s="16"/>
      <c r="L1214" s="16"/>
    </row>
    <row r="1215" spans="6:12">
      <c r="F1215" s="16"/>
      <c r="I1215" s="16"/>
      <c r="J1215" s="16"/>
      <c r="K1215" s="16"/>
      <c r="L1215" s="16"/>
    </row>
    <row r="1216" spans="6:12">
      <c r="F1216" s="16"/>
      <c r="I1216" s="16"/>
      <c r="J1216" s="16"/>
      <c r="K1216" s="16"/>
      <c r="L1216" s="16"/>
    </row>
    <row r="1217" spans="6:12">
      <c r="F1217" s="16"/>
      <c r="I1217" s="16"/>
      <c r="J1217" s="16"/>
      <c r="K1217" s="16"/>
      <c r="L1217" s="16"/>
    </row>
    <row r="1218" spans="6:12">
      <c r="F1218" s="16"/>
      <c r="I1218" s="16"/>
      <c r="J1218" s="16"/>
      <c r="K1218" s="16"/>
      <c r="L1218" s="16"/>
    </row>
    <row r="1219" spans="6:12">
      <c r="F1219" s="16"/>
      <c r="I1219" s="16"/>
      <c r="J1219" s="16"/>
      <c r="K1219" s="16"/>
      <c r="L1219" s="16"/>
    </row>
    <row r="1220" spans="6:12">
      <c r="F1220" s="16"/>
      <c r="I1220" s="16"/>
      <c r="J1220" s="16"/>
      <c r="K1220" s="16"/>
      <c r="L1220" s="16"/>
    </row>
    <row r="1221" spans="6:12">
      <c r="F1221" s="16"/>
      <c r="I1221" s="16"/>
      <c r="J1221" s="16"/>
      <c r="K1221" s="16"/>
      <c r="L1221" s="16"/>
    </row>
    <row r="1222" spans="6:12">
      <c r="F1222" s="16"/>
      <c r="I1222" s="16"/>
      <c r="J1222" s="16"/>
      <c r="K1222" s="16"/>
      <c r="L1222" s="16"/>
    </row>
    <row r="1223" spans="6:12">
      <c r="F1223" s="16"/>
      <c r="I1223" s="16"/>
      <c r="J1223" s="16"/>
      <c r="K1223" s="16"/>
      <c r="L1223" s="16"/>
    </row>
    <row r="1224" spans="6:12">
      <c r="F1224" s="16"/>
      <c r="I1224" s="16"/>
      <c r="J1224" s="16"/>
      <c r="K1224" s="16"/>
      <c r="L1224" s="16"/>
    </row>
    <row r="1225" spans="6:12">
      <c r="F1225" s="16"/>
      <c r="I1225" s="16"/>
      <c r="J1225" s="16"/>
      <c r="K1225" s="16"/>
      <c r="L1225" s="16"/>
    </row>
    <row r="1226" spans="6:12">
      <c r="F1226" s="16"/>
      <c r="I1226" s="16"/>
      <c r="J1226" s="16"/>
      <c r="K1226" s="16"/>
      <c r="L1226" s="16"/>
    </row>
    <row r="1227" spans="6:12">
      <c r="F1227" s="16"/>
      <c r="I1227" s="16"/>
      <c r="J1227" s="16"/>
      <c r="K1227" s="16"/>
      <c r="L1227" s="16"/>
    </row>
    <row r="1228" spans="6:12">
      <c r="F1228" s="16"/>
      <c r="I1228" s="16"/>
      <c r="J1228" s="16"/>
      <c r="K1228" s="16"/>
      <c r="L1228" s="16"/>
    </row>
    <row r="1229" spans="6:12">
      <c r="F1229" s="16"/>
      <c r="I1229" s="16"/>
      <c r="J1229" s="16"/>
      <c r="K1229" s="16"/>
      <c r="L1229" s="16"/>
    </row>
    <row r="1230" spans="6:12">
      <c r="F1230" s="16"/>
      <c r="I1230" s="16"/>
      <c r="J1230" s="16"/>
      <c r="K1230" s="16"/>
      <c r="L1230" s="16"/>
    </row>
    <row r="1231" spans="6:12">
      <c r="F1231" s="16"/>
      <c r="I1231" s="16"/>
      <c r="J1231" s="16"/>
      <c r="K1231" s="16"/>
      <c r="L1231" s="16"/>
    </row>
    <row r="1232" spans="6:12">
      <c r="F1232" s="16"/>
      <c r="I1232" s="16"/>
      <c r="J1232" s="16"/>
      <c r="K1232" s="16"/>
      <c r="L1232" s="16"/>
    </row>
    <row r="1233" spans="6:12">
      <c r="F1233" s="16"/>
      <c r="I1233" s="16"/>
      <c r="J1233" s="16"/>
      <c r="K1233" s="16"/>
      <c r="L1233" s="16"/>
    </row>
    <row r="1234" spans="6:12">
      <c r="F1234" s="16"/>
      <c r="I1234" s="16"/>
      <c r="J1234" s="16"/>
      <c r="K1234" s="16"/>
      <c r="L1234" s="16"/>
    </row>
    <row r="1235" spans="6:12">
      <c r="F1235" s="16"/>
      <c r="I1235" s="16"/>
      <c r="J1235" s="16"/>
      <c r="K1235" s="16"/>
      <c r="L1235" s="16"/>
    </row>
    <row r="1236" spans="6:12">
      <c r="F1236" s="16"/>
      <c r="I1236" s="16"/>
      <c r="J1236" s="16"/>
      <c r="K1236" s="16"/>
      <c r="L1236" s="16"/>
    </row>
    <row r="1237" spans="6:12">
      <c r="F1237" s="16"/>
      <c r="I1237" s="16"/>
      <c r="J1237" s="16"/>
      <c r="K1237" s="16"/>
      <c r="L1237" s="16"/>
    </row>
    <row r="1238" spans="6:12">
      <c r="F1238" s="16"/>
      <c r="I1238" s="16"/>
      <c r="J1238" s="16"/>
      <c r="K1238" s="16"/>
      <c r="L1238" s="16"/>
    </row>
    <row r="1239" spans="6:12">
      <c r="F1239" s="16"/>
      <c r="I1239" s="16"/>
      <c r="J1239" s="16"/>
      <c r="K1239" s="16"/>
      <c r="L1239" s="16"/>
    </row>
    <row r="1240" spans="6:12">
      <c r="F1240" s="16"/>
      <c r="I1240" s="16"/>
      <c r="J1240" s="16"/>
      <c r="K1240" s="16"/>
      <c r="L1240" s="16"/>
    </row>
    <row r="1241" spans="6:12">
      <c r="F1241" s="16"/>
      <c r="I1241" s="16"/>
      <c r="J1241" s="16"/>
      <c r="K1241" s="16"/>
      <c r="L1241" s="16"/>
    </row>
    <row r="1242" spans="6:12">
      <c r="F1242" s="16"/>
      <c r="I1242" s="16"/>
      <c r="J1242" s="16"/>
      <c r="K1242" s="16"/>
      <c r="L1242" s="16"/>
    </row>
    <row r="1243" spans="6:12">
      <c r="F1243" s="16"/>
      <c r="I1243" s="16"/>
      <c r="J1243" s="16"/>
      <c r="K1243" s="16"/>
      <c r="L1243" s="16"/>
    </row>
    <row r="1244" spans="6:12">
      <c r="F1244" s="16"/>
      <c r="I1244" s="16"/>
      <c r="J1244" s="16"/>
      <c r="K1244" s="16"/>
      <c r="L1244" s="16"/>
    </row>
    <row r="1245" spans="6:12">
      <c r="F1245" s="16"/>
      <c r="I1245" s="16"/>
      <c r="J1245" s="16"/>
      <c r="K1245" s="16"/>
      <c r="L1245" s="16"/>
    </row>
    <row r="1246" spans="6:12">
      <c r="F1246" s="16"/>
      <c r="I1246" s="16"/>
      <c r="J1246" s="16"/>
      <c r="K1246" s="16"/>
      <c r="L1246" s="16"/>
    </row>
    <row r="1247" spans="6:12">
      <c r="F1247" s="16"/>
      <c r="I1247" s="16"/>
      <c r="J1247" s="16"/>
      <c r="K1247" s="16"/>
      <c r="L1247" s="16"/>
    </row>
    <row r="1248" spans="6:12">
      <c r="F1248" s="16"/>
      <c r="I1248" s="16"/>
      <c r="J1248" s="16"/>
      <c r="K1248" s="16"/>
      <c r="L1248" s="16"/>
    </row>
    <row r="1249" spans="6:12">
      <c r="F1249" s="16"/>
      <c r="I1249" s="16"/>
      <c r="J1249" s="16"/>
      <c r="K1249" s="16"/>
      <c r="L1249" s="16"/>
    </row>
    <row r="1250" spans="6:12">
      <c r="F1250" s="16"/>
      <c r="I1250" s="16"/>
      <c r="J1250" s="16"/>
      <c r="K1250" s="16"/>
      <c r="L1250" s="16"/>
    </row>
    <row r="1251" spans="6:12">
      <c r="F1251" s="16"/>
      <c r="I1251" s="16"/>
      <c r="J1251" s="16"/>
      <c r="K1251" s="16"/>
      <c r="L1251" s="16"/>
    </row>
    <row r="1252" spans="6:12">
      <c r="F1252" s="16"/>
      <c r="I1252" s="16"/>
      <c r="J1252" s="16"/>
      <c r="K1252" s="16"/>
      <c r="L1252" s="16"/>
    </row>
    <row r="1253" spans="6:12">
      <c r="F1253" s="16"/>
      <c r="I1253" s="16"/>
      <c r="J1253" s="16"/>
      <c r="K1253" s="16"/>
      <c r="L1253" s="16"/>
    </row>
    <row r="1254" spans="6:12">
      <c r="F1254" s="16"/>
      <c r="I1254" s="16"/>
      <c r="J1254" s="16"/>
      <c r="K1254" s="16"/>
      <c r="L1254" s="16"/>
    </row>
    <row r="1255" spans="6:12">
      <c r="F1255" s="16"/>
      <c r="I1255" s="16"/>
      <c r="J1255" s="16"/>
      <c r="K1255" s="16"/>
      <c r="L1255" s="16"/>
    </row>
    <row r="1256" spans="6:12">
      <c r="F1256" s="16"/>
      <c r="I1256" s="16"/>
      <c r="J1256" s="16"/>
      <c r="K1256" s="16"/>
      <c r="L1256" s="16"/>
    </row>
    <row r="1257" spans="6:12">
      <c r="F1257" s="16"/>
      <c r="I1257" s="16"/>
      <c r="J1257" s="16"/>
      <c r="K1257" s="16"/>
      <c r="L1257" s="16"/>
    </row>
    <row r="1258" spans="6:12">
      <c r="F1258" s="16"/>
      <c r="I1258" s="16"/>
      <c r="J1258" s="16"/>
      <c r="K1258" s="16"/>
      <c r="L1258" s="16"/>
    </row>
    <row r="1259" spans="6:12">
      <c r="F1259" s="16"/>
      <c r="I1259" s="16"/>
      <c r="J1259" s="16"/>
      <c r="K1259" s="16"/>
      <c r="L1259" s="16"/>
    </row>
    <row r="1260" spans="6:12">
      <c r="F1260" s="16"/>
      <c r="I1260" s="16"/>
      <c r="J1260" s="16"/>
      <c r="K1260" s="16"/>
      <c r="L1260" s="16"/>
    </row>
    <row r="1261" spans="6:12">
      <c r="F1261" s="16"/>
      <c r="I1261" s="16"/>
      <c r="J1261" s="16"/>
      <c r="K1261" s="16"/>
      <c r="L1261" s="16"/>
    </row>
    <row r="1262" spans="6:12">
      <c r="F1262" s="16"/>
      <c r="I1262" s="16"/>
      <c r="J1262" s="16"/>
      <c r="K1262" s="16"/>
      <c r="L1262" s="16"/>
    </row>
    <row r="1263" spans="6:12">
      <c r="F1263" s="16"/>
      <c r="I1263" s="16"/>
      <c r="J1263" s="16"/>
      <c r="K1263" s="16"/>
      <c r="L1263" s="16"/>
    </row>
    <row r="1264" spans="6:12">
      <c r="F1264" s="16"/>
      <c r="I1264" s="16"/>
      <c r="J1264" s="16"/>
      <c r="K1264" s="16"/>
      <c r="L1264" s="16"/>
    </row>
    <row r="1265" spans="6:12">
      <c r="F1265" s="16"/>
      <c r="I1265" s="16"/>
      <c r="J1265" s="16"/>
      <c r="K1265" s="16"/>
      <c r="L1265" s="16"/>
    </row>
    <row r="1266" spans="6:12">
      <c r="F1266" s="16"/>
      <c r="I1266" s="16"/>
      <c r="J1266" s="16"/>
      <c r="K1266" s="16"/>
      <c r="L1266" s="16"/>
    </row>
    <row r="1267" spans="6:12">
      <c r="F1267" s="16"/>
      <c r="I1267" s="16"/>
      <c r="J1267" s="16"/>
      <c r="K1267" s="16"/>
      <c r="L1267" s="16"/>
    </row>
    <row r="1268" spans="6:12">
      <c r="F1268" s="16"/>
      <c r="I1268" s="16"/>
      <c r="J1268" s="16"/>
      <c r="K1268" s="16"/>
      <c r="L1268" s="16"/>
    </row>
    <row r="1269" spans="6:12">
      <c r="F1269" s="16"/>
      <c r="I1269" s="16"/>
      <c r="J1269" s="16"/>
      <c r="K1269" s="16"/>
      <c r="L1269" s="16"/>
    </row>
    <row r="1270" spans="6:12">
      <c r="F1270" s="16"/>
      <c r="I1270" s="16"/>
      <c r="J1270" s="16"/>
      <c r="K1270" s="16"/>
      <c r="L1270" s="16"/>
    </row>
    <row r="1271" spans="6:12">
      <c r="F1271" s="16"/>
      <c r="I1271" s="16"/>
      <c r="J1271" s="16"/>
      <c r="K1271" s="16"/>
      <c r="L1271" s="16"/>
    </row>
    <row r="1272" spans="6:12">
      <c r="F1272" s="16"/>
      <c r="I1272" s="16"/>
      <c r="J1272" s="16"/>
      <c r="K1272" s="16"/>
      <c r="L1272" s="16"/>
    </row>
    <row r="1273" spans="6:12">
      <c r="F1273" s="16"/>
      <c r="I1273" s="16"/>
      <c r="J1273" s="16"/>
      <c r="K1273" s="16"/>
      <c r="L1273" s="16"/>
    </row>
    <row r="1274" spans="6:12">
      <c r="F1274" s="16"/>
      <c r="I1274" s="16"/>
      <c r="J1274" s="16"/>
      <c r="K1274" s="16"/>
      <c r="L1274" s="16"/>
    </row>
    <row r="1275" spans="6:12">
      <c r="F1275" s="16"/>
      <c r="I1275" s="16"/>
      <c r="J1275" s="16"/>
      <c r="K1275" s="16"/>
      <c r="L1275" s="16"/>
    </row>
    <row r="1276" spans="6:12">
      <c r="F1276" s="16"/>
      <c r="I1276" s="16"/>
      <c r="J1276" s="16"/>
      <c r="K1276" s="16"/>
      <c r="L1276" s="16"/>
    </row>
    <row r="1277" spans="6:12">
      <c r="F1277" s="16"/>
      <c r="I1277" s="16"/>
      <c r="J1277" s="16"/>
      <c r="K1277" s="16"/>
      <c r="L1277" s="16"/>
    </row>
    <row r="1278" spans="6:12">
      <c r="F1278" s="16"/>
      <c r="I1278" s="16"/>
      <c r="J1278" s="16"/>
      <c r="K1278" s="16"/>
      <c r="L1278" s="16"/>
    </row>
    <row r="1279" spans="6:12">
      <c r="F1279" s="16"/>
      <c r="I1279" s="16"/>
      <c r="J1279" s="16"/>
      <c r="K1279" s="16"/>
      <c r="L1279" s="16"/>
    </row>
    <row r="1280" spans="6:12">
      <c r="F1280" s="16"/>
      <c r="I1280" s="16"/>
      <c r="J1280" s="16"/>
      <c r="K1280" s="16"/>
      <c r="L1280" s="16"/>
    </row>
    <row r="1281" spans="6:12">
      <c r="F1281" s="16"/>
      <c r="I1281" s="16"/>
      <c r="J1281" s="16"/>
      <c r="K1281" s="16"/>
      <c r="L1281" s="16"/>
    </row>
    <row r="1282" spans="6:12">
      <c r="F1282" s="16"/>
      <c r="I1282" s="16"/>
      <c r="J1282" s="16"/>
      <c r="K1282" s="16"/>
      <c r="L1282" s="16"/>
    </row>
    <row r="1283" spans="6:12">
      <c r="F1283" s="16"/>
      <c r="I1283" s="16"/>
      <c r="J1283" s="16"/>
      <c r="K1283" s="16"/>
      <c r="L1283" s="16"/>
    </row>
    <row r="1284" spans="6:12">
      <c r="F1284" s="16"/>
      <c r="I1284" s="16"/>
      <c r="J1284" s="16"/>
      <c r="K1284" s="16"/>
      <c r="L1284" s="16"/>
    </row>
    <row r="1285" spans="6:12">
      <c r="F1285" s="16"/>
      <c r="I1285" s="16"/>
      <c r="J1285" s="16"/>
      <c r="K1285" s="16"/>
      <c r="L1285" s="16"/>
    </row>
    <row r="1286" spans="6:12">
      <c r="F1286" s="16"/>
      <c r="I1286" s="16"/>
      <c r="J1286" s="16"/>
      <c r="K1286" s="16"/>
      <c r="L1286" s="16"/>
    </row>
    <row r="1287" spans="6:12">
      <c r="F1287" s="16"/>
      <c r="I1287" s="16"/>
      <c r="J1287" s="16"/>
      <c r="K1287" s="16"/>
      <c r="L1287" s="16"/>
    </row>
    <row r="1288" spans="6:12">
      <c r="F1288" s="16"/>
      <c r="I1288" s="16"/>
      <c r="J1288" s="16"/>
      <c r="K1288" s="16"/>
      <c r="L1288" s="16"/>
    </row>
    <row r="1289" spans="6:12">
      <c r="F1289" s="16"/>
      <c r="I1289" s="16"/>
      <c r="J1289" s="16"/>
      <c r="K1289" s="16"/>
      <c r="L1289" s="16"/>
    </row>
    <row r="1290" spans="6:12">
      <c r="F1290" s="16"/>
      <c r="I1290" s="16"/>
      <c r="J1290" s="16"/>
      <c r="K1290" s="16"/>
      <c r="L1290" s="16"/>
    </row>
    <row r="1291" spans="6:12">
      <c r="F1291" s="16"/>
      <c r="I1291" s="16"/>
      <c r="J1291" s="16"/>
      <c r="K1291" s="16"/>
      <c r="L1291" s="16"/>
    </row>
    <row r="1292" spans="6:12">
      <c r="F1292" s="16"/>
      <c r="I1292" s="16"/>
      <c r="J1292" s="16"/>
      <c r="K1292" s="16"/>
      <c r="L1292" s="16"/>
    </row>
    <row r="1293" spans="6:12">
      <c r="F1293" s="16"/>
      <c r="I1293" s="16"/>
      <c r="J1293" s="16"/>
      <c r="K1293" s="16"/>
      <c r="L1293" s="16"/>
    </row>
    <row r="1294" spans="6:12">
      <c r="F1294" s="16"/>
      <c r="I1294" s="16"/>
      <c r="J1294" s="16"/>
      <c r="K1294" s="16"/>
      <c r="L1294" s="16"/>
    </row>
    <row r="1295" spans="6:12">
      <c r="F1295" s="16"/>
      <c r="I1295" s="16"/>
      <c r="J1295" s="16"/>
      <c r="K1295" s="16"/>
      <c r="L1295" s="16"/>
    </row>
    <row r="1296" spans="6:12">
      <c r="F1296" s="16"/>
      <c r="I1296" s="16"/>
      <c r="J1296" s="16"/>
      <c r="K1296" s="16"/>
      <c r="L1296" s="16"/>
    </row>
    <row r="1297" spans="6:12">
      <c r="F1297" s="16"/>
      <c r="I1297" s="16"/>
      <c r="J1297" s="16"/>
      <c r="K1297" s="16"/>
      <c r="L1297" s="16"/>
    </row>
    <row r="1298" spans="6:12">
      <c r="F1298" s="16"/>
      <c r="I1298" s="16"/>
      <c r="J1298" s="16"/>
      <c r="K1298" s="16"/>
      <c r="L1298" s="16"/>
    </row>
    <row r="1299" spans="6:12">
      <c r="F1299" s="16"/>
      <c r="I1299" s="16"/>
      <c r="J1299" s="16"/>
      <c r="K1299" s="16"/>
      <c r="L1299" s="16"/>
    </row>
    <row r="1300" spans="6:12">
      <c r="F1300" s="16"/>
      <c r="I1300" s="16"/>
      <c r="J1300" s="16"/>
      <c r="K1300" s="16"/>
      <c r="L1300" s="16"/>
    </row>
    <row r="1301" spans="6:12">
      <c r="F1301" s="16"/>
      <c r="I1301" s="16"/>
      <c r="J1301" s="16"/>
      <c r="K1301" s="16"/>
      <c r="L1301" s="16"/>
    </row>
    <row r="1302" spans="6:12">
      <c r="F1302" s="16"/>
      <c r="I1302" s="16"/>
      <c r="J1302" s="16"/>
      <c r="K1302" s="16"/>
      <c r="L1302" s="16"/>
    </row>
    <row r="1303" spans="6:12">
      <c r="F1303" s="16"/>
      <c r="I1303" s="16"/>
      <c r="J1303" s="16"/>
      <c r="K1303" s="16"/>
      <c r="L1303" s="16"/>
    </row>
    <row r="1304" spans="6:12">
      <c r="F1304" s="16"/>
      <c r="I1304" s="16"/>
      <c r="J1304" s="16"/>
      <c r="K1304" s="16"/>
      <c r="L1304" s="16"/>
    </row>
    <row r="1305" spans="6:12">
      <c r="F1305" s="16"/>
      <c r="I1305" s="16"/>
      <c r="J1305" s="16"/>
      <c r="K1305" s="16"/>
      <c r="L1305" s="16"/>
    </row>
    <row r="1306" spans="6:12">
      <c r="F1306" s="16"/>
      <c r="I1306" s="16"/>
      <c r="J1306" s="16"/>
      <c r="K1306" s="16"/>
      <c r="L1306" s="16"/>
    </row>
    <row r="1307" spans="6:12">
      <c r="F1307" s="16"/>
      <c r="I1307" s="16"/>
      <c r="J1307" s="16"/>
      <c r="K1307" s="16"/>
      <c r="L1307" s="16"/>
    </row>
    <row r="1308" spans="6:12">
      <c r="F1308" s="16"/>
      <c r="I1308" s="16"/>
      <c r="J1308" s="16"/>
      <c r="K1308" s="16"/>
      <c r="L1308" s="16"/>
    </row>
    <row r="1309" spans="6:12">
      <c r="F1309" s="16"/>
      <c r="I1309" s="16"/>
      <c r="J1309" s="16"/>
      <c r="K1309" s="16"/>
      <c r="L1309" s="16"/>
    </row>
    <row r="1310" spans="6:12">
      <c r="F1310" s="16"/>
      <c r="I1310" s="16"/>
      <c r="J1310" s="16"/>
      <c r="K1310" s="16"/>
      <c r="L1310" s="16"/>
    </row>
    <row r="1311" spans="6:12">
      <c r="F1311" s="16"/>
      <c r="I1311" s="16"/>
      <c r="J1311" s="16"/>
      <c r="K1311" s="16"/>
      <c r="L1311" s="16"/>
    </row>
    <row r="1312" spans="6:12">
      <c r="F1312" s="16"/>
      <c r="I1312" s="16"/>
      <c r="J1312" s="16"/>
      <c r="K1312" s="16"/>
      <c r="L1312" s="16"/>
    </row>
    <row r="1313" spans="6:12">
      <c r="F1313" s="16"/>
      <c r="I1313" s="16"/>
      <c r="J1313" s="16"/>
      <c r="K1313" s="16"/>
      <c r="L1313" s="16"/>
    </row>
    <row r="1314" spans="6:12">
      <c r="F1314" s="16"/>
      <c r="I1314" s="16"/>
      <c r="J1314" s="16"/>
      <c r="K1314" s="16"/>
      <c r="L1314" s="16"/>
    </row>
    <row r="1315" spans="6:12">
      <c r="F1315" s="16"/>
      <c r="I1315" s="16"/>
      <c r="J1315" s="16"/>
      <c r="K1315" s="16"/>
      <c r="L1315" s="16"/>
    </row>
    <row r="1316" spans="6:12">
      <c r="F1316" s="16"/>
      <c r="I1316" s="16"/>
      <c r="J1316" s="16"/>
      <c r="K1316" s="16"/>
      <c r="L1316" s="16"/>
    </row>
    <row r="1317" spans="6:12">
      <c r="F1317" s="16"/>
      <c r="I1317" s="16"/>
      <c r="J1317" s="16"/>
      <c r="K1317" s="16"/>
      <c r="L1317" s="16"/>
    </row>
    <row r="1318" spans="6:12">
      <c r="F1318" s="16"/>
      <c r="I1318" s="16"/>
      <c r="J1318" s="16"/>
      <c r="K1318" s="16"/>
      <c r="L1318" s="16"/>
    </row>
    <row r="1319" spans="6:12">
      <c r="F1319" s="16"/>
      <c r="I1319" s="16"/>
      <c r="J1319" s="16"/>
      <c r="K1319" s="16"/>
      <c r="L1319" s="16"/>
    </row>
    <row r="1320" spans="6:12">
      <c r="F1320" s="16"/>
      <c r="I1320" s="16"/>
      <c r="J1320" s="16"/>
      <c r="K1320" s="16"/>
      <c r="L1320" s="16"/>
    </row>
    <row r="1321" spans="6:12">
      <c r="F1321" s="16"/>
      <c r="I1321" s="16"/>
      <c r="J1321" s="16"/>
      <c r="K1321" s="16"/>
      <c r="L1321" s="16"/>
    </row>
    <row r="1322" spans="6:12">
      <c r="F1322" s="16"/>
      <c r="I1322" s="16"/>
      <c r="J1322" s="16"/>
      <c r="K1322" s="16"/>
      <c r="L1322" s="16"/>
    </row>
    <row r="1323" spans="6:12">
      <c r="F1323" s="16"/>
      <c r="I1323" s="16"/>
      <c r="J1323" s="16"/>
      <c r="K1323" s="16"/>
      <c r="L1323" s="16"/>
    </row>
    <row r="1324" spans="6:12">
      <c r="F1324" s="16"/>
      <c r="I1324" s="16"/>
      <c r="J1324" s="16"/>
      <c r="K1324" s="16"/>
      <c r="L1324" s="16"/>
    </row>
    <row r="1325" spans="6:12">
      <c r="F1325" s="16"/>
      <c r="I1325" s="16"/>
      <c r="J1325" s="16"/>
      <c r="K1325" s="16"/>
      <c r="L1325" s="16"/>
    </row>
    <row r="1326" spans="6:12">
      <c r="F1326" s="16"/>
      <c r="I1326" s="16"/>
      <c r="J1326" s="16"/>
      <c r="K1326" s="16"/>
      <c r="L1326" s="16"/>
    </row>
    <row r="1327" spans="6:12">
      <c r="F1327" s="16"/>
      <c r="I1327" s="16"/>
      <c r="J1327" s="16"/>
      <c r="K1327" s="16"/>
      <c r="L1327" s="16"/>
    </row>
    <row r="1328" spans="6:12">
      <c r="F1328" s="16"/>
      <c r="I1328" s="16"/>
      <c r="J1328" s="16"/>
      <c r="K1328" s="16"/>
      <c r="L1328" s="16"/>
    </row>
    <row r="1329" spans="6:12">
      <c r="F1329" s="16"/>
      <c r="I1329" s="16"/>
      <c r="J1329" s="16"/>
      <c r="K1329" s="16"/>
      <c r="L1329" s="16"/>
    </row>
    <row r="1330" spans="6:12">
      <c r="F1330" s="16"/>
      <c r="I1330" s="16"/>
      <c r="J1330" s="16"/>
      <c r="K1330" s="16"/>
      <c r="L1330" s="16"/>
    </row>
    <row r="1331" spans="6:12">
      <c r="F1331" s="16"/>
      <c r="I1331" s="16"/>
      <c r="J1331" s="16"/>
      <c r="K1331" s="16"/>
      <c r="L1331" s="16"/>
    </row>
    <row r="1332" spans="6:12">
      <c r="F1332" s="16"/>
      <c r="I1332" s="16"/>
      <c r="J1332" s="16"/>
      <c r="K1332" s="16"/>
      <c r="L1332" s="16"/>
    </row>
    <row r="1333" spans="6:12">
      <c r="F1333" s="16"/>
      <c r="I1333" s="16"/>
      <c r="J1333" s="16"/>
      <c r="K1333" s="16"/>
      <c r="L1333" s="16"/>
    </row>
    <row r="1334" spans="6:12">
      <c r="F1334" s="16"/>
      <c r="I1334" s="16"/>
      <c r="J1334" s="16"/>
      <c r="K1334" s="16"/>
      <c r="L1334" s="16"/>
    </row>
    <row r="1335" spans="6:12">
      <c r="F1335" s="16"/>
      <c r="I1335" s="16"/>
      <c r="J1335" s="16"/>
      <c r="K1335" s="16"/>
      <c r="L1335" s="16"/>
    </row>
    <row r="1336" spans="6:12">
      <c r="F1336" s="16"/>
      <c r="I1336" s="16"/>
      <c r="J1336" s="16"/>
      <c r="K1336" s="16"/>
      <c r="L1336" s="16"/>
    </row>
    <row r="1337" spans="6:12">
      <c r="F1337" s="16"/>
      <c r="I1337" s="16"/>
      <c r="J1337" s="16"/>
      <c r="K1337" s="16"/>
      <c r="L1337" s="16"/>
    </row>
    <row r="1338" spans="6:12">
      <c r="F1338" s="16"/>
      <c r="I1338" s="16"/>
      <c r="J1338" s="16"/>
      <c r="K1338" s="16"/>
      <c r="L1338" s="16"/>
    </row>
    <row r="1339" spans="6:12">
      <c r="F1339" s="16"/>
      <c r="I1339" s="16"/>
      <c r="J1339" s="16"/>
      <c r="K1339" s="16"/>
      <c r="L1339" s="16"/>
    </row>
    <row r="1340" spans="6:12">
      <c r="F1340" s="16"/>
      <c r="I1340" s="16"/>
      <c r="J1340" s="16"/>
      <c r="K1340" s="16"/>
      <c r="L1340" s="16"/>
    </row>
    <row r="1341" spans="6:12">
      <c r="F1341" s="16"/>
      <c r="I1341" s="16"/>
      <c r="J1341" s="16"/>
      <c r="K1341" s="16"/>
      <c r="L1341" s="16"/>
    </row>
    <row r="1342" spans="6:12">
      <c r="F1342" s="16"/>
      <c r="I1342" s="16"/>
      <c r="J1342" s="16"/>
      <c r="K1342" s="16"/>
      <c r="L1342" s="16"/>
    </row>
    <row r="1343" spans="6:12">
      <c r="F1343" s="16"/>
      <c r="I1343" s="16"/>
      <c r="J1343" s="16"/>
      <c r="K1343" s="16"/>
      <c r="L1343" s="16"/>
    </row>
    <row r="1344" spans="6:12">
      <c r="F1344" s="16"/>
      <c r="I1344" s="16"/>
      <c r="J1344" s="16"/>
      <c r="K1344" s="16"/>
      <c r="L1344" s="16"/>
    </row>
    <row r="1345" spans="6:12">
      <c r="F1345" s="16"/>
      <c r="I1345" s="16"/>
      <c r="J1345" s="16"/>
      <c r="K1345" s="16"/>
      <c r="L1345" s="16"/>
    </row>
    <row r="1346" spans="6:12">
      <c r="F1346" s="16"/>
      <c r="I1346" s="16"/>
      <c r="J1346" s="16"/>
      <c r="K1346" s="16"/>
      <c r="L1346" s="16"/>
    </row>
    <row r="1347" spans="6:12">
      <c r="F1347" s="16"/>
      <c r="I1347" s="16"/>
      <c r="J1347" s="16"/>
      <c r="K1347" s="16"/>
      <c r="L1347" s="16"/>
    </row>
    <row r="1348" spans="6:12">
      <c r="F1348" s="16"/>
      <c r="I1348" s="16"/>
      <c r="J1348" s="16"/>
      <c r="K1348" s="16"/>
      <c r="L1348" s="16"/>
    </row>
    <row r="1349" spans="6:12">
      <c r="F1349" s="16"/>
      <c r="I1349" s="16"/>
      <c r="J1349" s="16"/>
      <c r="K1349" s="16"/>
      <c r="L1349" s="16"/>
    </row>
    <row r="1350" spans="6:12">
      <c r="F1350" s="16"/>
      <c r="I1350" s="16"/>
      <c r="J1350" s="16"/>
      <c r="K1350" s="16"/>
      <c r="L1350" s="16"/>
    </row>
    <row r="1351" spans="6:12">
      <c r="F1351" s="16"/>
      <c r="I1351" s="16"/>
      <c r="J1351" s="16"/>
      <c r="K1351" s="16"/>
      <c r="L1351" s="16"/>
    </row>
    <row r="1352" spans="6:12">
      <c r="F1352" s="16"/>
      <c r="I1352" s="16"/>
      <c r="J1352" s="16"/>
      <c r="K1352" s="16"/>
      <c r="L1352" s="16"/>
    </row>
    <row r="1353" spans="6:12">
      <c r="F1353" s="16"/>
      <c r="I1353" s="16"/>
      <c r="J1353" s="16"/>
      <c r="K1353" s="16"/>
      <c r="L1353" s="16"/>
    </row>
    <row r="1354" spans="6:12">
      <c r="F1354" s="16"/>
      <c r="I1354" s="16"/>
      <c r="J1354" s="16"/>
      <c r="K1354" s="16"/>
      <c r="L1354" s="16"/>
    </row>
    <row r="1355" spans="6:12">
      <c r="F1355" s="16"/>
      <c r="I1355" s="16"/>
      <c r="J1355" s="16"/>
      <c r="K1355" s="16"/>
      <c r="L1355" s="16"/>
    </row>
    <row r="1356" spans="6:12">
      <c r="F1356" s="16"/>
      <c r="I1356" s="16"/>
      <c r="J1356" s="16"/>
      <c r="K1356" s="16"/>
      <c r="L1356" s="16"/>
    </row>
    <row r="1357" spans="6:12">
      <c r="F1357" s="16"/>
      <c r="I1357" s="16"/>
      <c r="J1357" s="16"/>
      <c r="K1357" s="16"/>
      <c r="L1357" s="16"/>
    </row>
    <row r="1358" spans="6:12">
      <c r="F1358" s="16"/>
      <c r="I1358" s="16"/>
      <c r="J1358" s="16"/>
      <c r="K1358" s="16"/>
      <c r="L1358" s="16"/>
    </row>
    <row r="1359" spans="6:12">
      <c r="F1359" s="16"/>
      <c r="I1359" s="16"/>
      <c r="J1359" s="16"/>
      <c r="K1359" s="16"/>
      <c r="L1359" s="16"/>
    </row>
    <row r="1360" spans="6:12">
      <c r="F1360" s="16"/>
      <c r="I1360" s="16"/>
      <c r="J1360" s="16"/>
      <c r="K1360" s="16"/>
      <c r="L1360" s="16"/>
    </row>
    <row r="1361" spans="6:12">
      <c r="F1361" s="16"/>
      <c r="I1361" s="16"/>
      <c r="J1361" s="16"/>
      <c r="K1361" s="16"/>
      <c r="L1361" s="16"/>
    </row>
    <row r="1362" spans="6:12">
      <c r="F1362" s="16"/>
      <c r="I1362" s="16"/>
      <c r="J1362" s="16"/>
      <c r="K1362" s="16"/>
      <c r="L1362" s="16"/>
    </row>
    <row r="1363" spans="6:12">
      <c r="F1363" s="16"/>
      <c r="I1363" s="16"/>
      <c r="J1363" s="16"/>
      <c r="K1363" s="16"/>
      <c r="L1363" s="16"/>
    </row>
    <row r="1364" spans="6:12">
      <c r="F1364" s="16"/>
      <c r="I1364" s="16"/>
      <c r="J1364" s="16"/>
      <c r="K1364" s="16"/>
      <c r="L1364" s="16"/>
    </row>
    <row r="1365" spans="6:12">
      <c r="F1365" s="16"/>
      <c r="I1365" s="16"/>
      <c r="J1365" s="16"/>
      <c r="K1365" s="16"/>
      <c r="L1365" s="16"/>
    </row>
    <row r="1366" spans="6:12">
      <c r="F1366" s="16"/>
      <c r="I1366" s="16"/>
      <c r="J1366" s="16"/>
      <c r="K1366" s="16"/>
      <c r="L1366" s="16"/>
    </row>
    <row r="1367" spans="6:12">
      <c r="F1367" s="16"/>
      <c r="I1367" s="16"/>
      <c r="J1367" s="16"/>
      <c r="K1367" s="16"/>
      <c r="L1367" s="16"/>
    </row>
    <row r="1368" spans="6:12">
      <c r="F1368" s="16"/>
      <c r="I1368" s="16"/>
      <c r="J1368" s="16"/>
      <c r="K1368" s="16"/>
      <c r="L1368" s="16"/>
    </row>
    <row r="1369" spans="6:12">
      <c r="F1369" s="16"/>
      <c r="I1369" s="16"/>
      <c r="J1369" s="16"/>
      <c r="K1369" s="16"/>
      <c r="L1369" s="16"/>
    </row>
    <row r="1370" spans="6:12">
      <c r="F1370" s="16"/>
      <c r="I1370" s="16"/>
      <c r="J1370" s="16"/>
      <c r="K1370" s="16"/>
      <c r="L1370" s="16"/>
    </row>
    <row r="1371" spans="6:12">
      <c r="F1371" s="16"/>
      <c r="I1371" s="16"/>
      <c r="J1371" s="16"/>
      <c r="K1371" s="16"/>
      <c r="L1371" s="16"/>
    </row>
    <row r="1372" spans="6:12">
      <c r="F1372" s="16"/>
      <c r="I1372" s="16"/>
      <c r="J1372" s="16"/>
      <c r="K1372" s="16"/>
      <c r="L1372" s="16"/>
    </row>
    <row r="1373" spans="6:12">
      <c r="F1373" s="16"/>
      <c r="I1373" s="16"/>
      <c r="J1373" s="16"/>
      <c r="K1373" s="16"/>
      <c r="L1373" s="16"/>
    </row>
    <row r="1374" spans="6:12">
      <c r="F1374" s="16"/>
      <c r="I1374" s="16"/>
      <c r="J1374" s="16"/>
      <c r="K1374" s="16"/>
      <c r="L1374" s="16"/>
    </row>
    <row r="1375" spans="6:12">
      <c r="F1375" s="16"/>
      <c r="I1375" s="16"/>
      <c r="J1375" s="16"/>
      <c r="K1375" s="16"/>
      <c r="L1375" s="16"/>
    </row>
    <row r="1376" spans="6:12">
      <c r="F1376" s="16"/>
      <c r="I1376" s="16"/>
      <c r="J1376" s="16"/>
      <c r="K1376" s="16"/>
      <c r="L1376" s="16"/>
    </row>
    <row r="1377" spans="6:12">
      <c r="F1377" s="16"/>
      <c r="I1377" s="16"/>
      <c r="J1377" s="16"/>
      <c r="K1377" s="16"/>
      <c r="L1377" s="16"/>
    </row>
    <row r="1378" spans="6:12">
      <c r="F1378" s="16"/>
      <c r="I1378" s="16"/>
      <c r="J1378" s="16"/>
      <c r="K1378" s="16"/>
      <c r="L1378" s="16"/>
    </row>
    <row r="1379" spans="6:12">
      <c r="F1379" s="16"/>
      <c r="I1379" s="16"/>
      <c r="J1379" s="16"/>
      <c r="K1379" s="16"/>
      <c r="L1379" s="16"/>
    </row>
    <row r="1380" spans="6:12">
      <c r="F1380" s="16"/>
      <c r="I1380" s="16"/>
      <c r="J1380" s="16"/>
      <c r="K1380" s="16"/>
      <c r="L1380" s="16"/>
    </row>
    <row r="1381" spans="6:12">
      <c r="F1381" s="16"/>
      <c r="I1381" s="16"/>
      <c r="J1381" s="16"/>
      <c r="K1381" s="16"/>
      <c r="L1381" s="16"/>
    </row>
    <row r="1382" spans="6:12">
      <c r="F1382" s="16"/>
      <c r="I1382" s="16"/>
      <c r="J1382" s="16"/>
      <c r="K1382" s="16"/>
      <c r="L1382" s="16"/>
    </row>
    <row r="1383" spans="6:12">
      <c r="F1383" s="16"/>
      <c r="I1383" s="16"/>
      <c r="J1383" s="16"/>
      <c r="K1383" s="16"/>
      <c r="L1383" s="16"/>
    </row>
    <row r="1384" spans="6:12">
      <c r="F1384" s="16"/>
      <c r="I1384" s="16"/>
      <c r="J1384" s="16"/>
      <c r="K1384" s="16"/>
      <c r="L1384" s="16"/>
    </row>
    <row r="1385" spans="6:12">
      <c r="F1385" s="16"/>
      <c r="I1385" s="16"/>
      <c r="J1385" s="16"/>
      <c r="K1385" s="16"/>
      <c r="L1385" s="16"/>
    </row>
    <row r="1386" spans="6:12">
      <c r="F1386" s="16"/>
      <c r="I1386" s="16"/>
      <c r="J1386" s="16"/>
      <c r="K1386" s="16"/>
      <c r="L1386" s="16"/>
    </row>
    <row r="1387" spans="6:12">
      <c r="F1387" s="16"/>
      <c r="I1387" s="16"/>
      <c r="J1387" s="16"/>
      <c r="K1387" s="16"/>
      <c r="L1387" s="16"/>
    </row>
    <row r="1388" spans="6:12">
      <c r="F1388" s="16"/>
      <c r="I1388" s="16"/>
      <c r="J1388" s="16"/>
      <c r="K1388" s="16"/>
      <c r="L1388" s="16"/>
    </row>
    <row r="1389" spans="6:12">
      <c r="F1389" s="16"/>
      <c r="I1389" s="16"/>
      <c r="J1389" s="16"/>
      <c r="K1389" s="16"/>
      <c r="L1389" s="16"/>
    </row>
    <row r="1390" spans="6:12">
      <c r="F1390" s="16"/>
      <c r="I1390" s="16"/>
      <c r="J1390" s="16"/>
      <c r="K1390" s="16"/>
      <c r="L1390" s="16"/>
    </row>
    <row r="1391" spans="6:12">
      <c r="F1391" s="16"/>
      <c r="I1391" s="16"/>
      <c r="J1391" s="16"/>
      <c r="K1391" s="16"/>
      <c r="L1391" s="16"/>
    </row>
    <row r="1392" spans="6:12">
      <c r="F1392" s="16"/>
      <c r="I1392" s="16"/>
      <c r="J1392" s="16"/>
      <c r="K1392" s="16"/>
      <c r="L1392" s="16"/>
    </row>
    <row r="1393" spans="6:12">
      <c r="F1393" s="16"/>
      <c r="I1393" s="16"/>
      <c r="J1393" s="16"/>
      <c r="K1393" s="16"/>
      <c r="L1393" s="16"/>
    </row>
    <row r="1394" spans="6:12">
      <c r="F1394" s="16"/>
      <c r="I1394" s="16"/>
      <c r="J1394" s="16"/>
      <c r="K1394" s="16"/>
      <c r="L1394" s="16"/>
    </row>
    <row r="1395" spans="6:12">
      <c r="F1395" s="16"/>
      <c r="I1395" s="16"/>
      <c r="J1395" s="16"/>
      <c r="K1395" s="16"/>
      <c r="L1395" s="16"/>
    </row>
    <row r="1396" spans="6:12">
      <c r="F1396" s="16"/>
      <c r="I1396" s="16"/>
      <c r="J1396" s="16"/>
      <c r="K1396" s="16"/>
      <c r="L1396" s="16"/>
    </row>
    <row r="1397" spans="6:12">
      <c r="F1397" s="16"/>
      <c r="I1397" s="16"/>
      <c r="J1397" s="16"/>
      <c r="K1397" s="16"/>
      <c r="L1397" s="16"/>
    </row>
    <row r="1398" spans="6:12">
      <c r="F1398" s="16"/>
      <c r="I1398" s="16"/>
      <c r="J1398" s="16"/>
      <c r="K1398" s="16"/>
      <c r="L1398" s="16"/>
    </row>
    <row r="1399" spans="6:12">
      <c r="F1399" s="16"/>
      <c r="I1399" s="16"/>
      <c r="J1399" s="16"/>
      <c r="K1399" s="16"/>
      <c r="L1399" s="16"/>
    </row>
    <row r="1400" spans="6:12">
      <c r="F1400" s="16"/>
      <c r="I1400" s="16"/>
      <c r="J1400" s="16"/>
      <c r="K1400" s="16"/>
      <c r="L1400" s="16"/>
    </row>
    <row r="1401" spans="6:12">
      <c r="F1401" s="16"/>
      <c r="I1401" s="16"/>
      <c r="J1401" s="16"/>
      <c r="K1401" s="16"/>
      <c r="L1401" s="16"/>
    </row>
    <row r="1402" spans="6:12">
      <c r="F1402" s="16"/>
      <c r="I1402" s="16"/>
      <c r="J1402" s="16"/>
      <c r="K1402" s="16"/>
      <c r="L1402" s="16"/>
    </row>
    <row r="1403" spans="6:12">
      <c r="F1403" s="16"/>
      <c r="I1403" s="16"/>
      <c r="J1403" s="16"/>
      <c r="K1403" s="16"/>
      <c r="L1403" s="16"/>
    </row>
    <row r="1404" spans="6:12">
      <c r="F1404" s="16"/>
      <c r="I1404" s="16"/>
      <c r="J1404" s="16"/>
      <c r="K1404" s="16"/>
      <c r="L1404" s="16"/>
    </row>
    <row r="1405" spans="6:12">
      <c r="F1405" s="16"/>
      <c r="I1405" s="16"/>
      <c r="J1405" s="16"/>
      <c r="K1405" s="16"/>
      <c r="L1405" s="16"/>
    </row>
    <row r="1406" spans="6:12">
      <c r="F1406" s="16"/>
      <c r="I1406" s="16"/>
      <c r="J1406" s="16"/>
      <c r="K1406" s="16"/>
      <c r="L1406" s="16"/>
    </row>
    <row r="1407" spans="6:12">
      <c r="F1407" s="16"/>
      <c r="I1407" s="16"/>
      <c r="J1407" s="16"/>
      <c r="K1407" s="16"/>
      <c r="L1407" s="16"/>
    </row>
    <row r="1408" spans="6:12">
      <c r="F1408" s="16"/>
      <c r="I1408" s="16"/>
      <c r="J1408" s="16"/>
      <c r="K1408" s="16"/>
      <c r="L1408" s="16"/>
    </row>
    <row r="1409" spans="6:12">
      <c r="F1409" s="16"/>
      <c r="I1409" s="16"/>
      <c r="J1409" s="16"/>
      <c r="K1409" s="16"/>
      <c r="L1409" s="16"/>
    </row>
    <row r="1410" spans="6:12">
      <c r="F1410" s="16"/>
      <c r="I1410" s="16"/>
      <c r="J1410" s="16"/>
      <c r="K1410" s="16"/>
      <c r="L1410" s="16"/>
    </row>
    <row r="1411" spans="6:12">
      <c r="F1411" s="16"/>
      <c r="I1411" s="16"/>
      <c r="J1411" s="16"/>
      <c r="K1411" s="16"/>
      <c r="L1411" s="16"/>
    </row>
    <row r="1412" spans="6:12">
      <c r="F1412" s="16"/>
      <c r="I1412" s="16"/>
      <c r="J1412" s="16"/>
      <c r="K1412" s="16"/>
      <c r="L1412" s="16"/>
    </row>
    <row r="1413" spans="6:12">
      <c r="F1413" s="16"/>
      <c r="I1413" s="16"/>
      <c r="J1413" s="16"/>
      <c r="K1413" s="16"/>
      <c r="L1413" s="16"/>
    </row>
    <row r="1414" spans="6:12">
      <c r="F1414" s="16"/>
      <c r="I1414" s="16"/>
      <c r="J1414" s="16"/>
      <c r="K1414" s="16"/>
      <c r="L1414" s="16"/>
    </row>
    <row r="1415" spans="6:12">
      <c r="F1415" s="16"/>
      <c r="I1415" s="16"/>
      <c r="J1415" s="16"/>
      <c r="K1415" s="16"/>
      <c r="L1415" s="16"/>
    </row>
    <row r="1416" spans="6:12">
      <c r="F1416" s="16"/>
      <c r="I1416" s="16"/>
      <c r="J1416" s="16"/>
      <c r="K1416" s="16"/>
      <c r="L1416" s="16"/>
    </row>
    <row r="1417" spans="6:12">
      <c r="F1417" s="16"/>
      <c r="I1417" s="16"/>
      <c r="J1417" s="16"/>
      <c r="K1417" s="16"/>
      <c r="L1417" s="16"/>
    </row>
    <row r="1418" spans="6:12">
      <c r="F1418" s="16"/>
      <c r="I1418" s="16"/>
      <c r="J1418" s="16"/>
      <c r="K1418" s="16"/>
      <c r="L1418" s="16"/>
    </row>
    <row r="1419" spans="6:12">
      <c r="F1419" s="16"/>
      <c r="I1419" s="16"/>
      <c r="J1419" s="16"/>
      <c r="K1419" s="16"/>
      <c r="L1419" s="16"/>
    </row>
    <row r="1420" spans="6:12">
      <c r="F1420" s="16"/>
      <c r="I1420" s="16"/>
      <c r="J1420" s="16"/>
      <c r="K1420" s="16"/>
      <c r="L1420" s="16"/>
    </row>
    <row r="1421" spans="6:12">
      <c r="F1421" s="16"/>
      <c r="I1421" s="16"/>
      <c r="J1421" s="16"/>
      <c r="K1421" s="16"/>
      <c r="L1421" s="16"/>
    </row>
    <row r="1422" spans="6:12">
      <c r="F1422" s="16"/>
      <c r="I1422" s="16"/>
      <c r="J1422" s="16"/>
      <c r="K1422" s="16"/>
      <c r="L1422" s="16"/>
    </row>
    <row r="1423" spans="6:12">
      <c r="F1423" s="16"/>
      <c r="I1423" s="16"/>
      <c r="J1423" s="16"/>
      <c r="K1423" s="16"/>
      <c r="L1423" s="16"/>
    </row>
    <row r="1424" spans="6:12">
      <c r="F1424" s="16"/>
      <c r="I1424" s="16"/>
      <c r="J1424" s="16"/>
      <c r="K1424" s="16"/>
      <c r="L1424" s="16"/>
    </row>
    <row r="1425" spans="6:12">
      <c r="F1425" s="16"/>
      <c r="I1425" s="16"/>
      <c r="J1425" s="16"/>
      <c r="K1425" s="16"/>
      <c r="L1425" s="16"/>
    </row>
    <row r="1426" spans="6:12">
      <c r="F1426" s="16"/>
      <c r="I1426" s="16"/>
      <c r="J1426" s="16"/>
      <c r="K1426" s="16"/>
      <c r="L1426" s="16"/>
    </row>
    <row r="1427" spans="6:12">
      <c r="F1427" s="16"/>
      <c r="I1427" s="16"/>
      <c r="J1427" s="16"/>
      <c r="K1427" s="16"/>
      <c r="L1427" s="16"/>
    </row>
    <row r="1428" spans="6:12">
      <c r="F1428" s="16"/>
      <c r="I1428" s="16"/>
      <c r="J1428" s="16"/>
      <c r="K1428" s="16"/>
      <c r="L1428" s="16"/>
    </row>
    <row r="1429" spans="6:12">
      <c r="F1429" s="16"/>
      <c r="I1429" s="16"/>
      <c r="J1429" s="16"/>
      <c r="K1429" s="16"/>
      <c r="L1429" s="16"/>
    </row>
    <row r="1430" spans="6:12">
      <c r="F1430" s="16"/>
      <c r="I1430" s="16"/>
      <c r="J1430" s="16"/>
      <c r="K1430" s="16"/>
      <c r="L1430" s="16"/>
    </row>
    <row r="1431" spans="6:12">
      <c r="F1431" s="16"/>
      <c r="I1431" s="16"/>
      <c r="J1431" s="16"/>
      <c r="K1431" s="16"/>
      <c r="L1431" s="16"/>
    </row>
    <row r="1432" spans="6:12">
      <c r="F1432" s="16"/>
      <c r="I1432" s="16"/>
      <c r="J1432" s="16"/>
      <c r="K1432" s="16"/>
      <c r="L1432" s="16"/>
    </row>
    <row r="1433" spans="6:12">
      <c r="F1433" s="16"/>
      <c r="I1433" s="16"/>
      <c r="J1433" s="16"/>
      <c r="K1433" s="16"/>
      <c r="L1433" s="16"/>
    </row>
    <row r="1434" spans="6:12">
      <c r="F1434" s="16"/>
      <c r="I1434" s="16"/>
      <c r="J1434" s="16"/>
      <c r="K1434" s="16"/>
      <c r="L1434" s="16"/>
    </row>
    <row r="1435" spans="6:12">
      <c r="F1435" s="16"/>
      <c r="I1435" s="16"/>
      <c r="J1435" s="16"/>
      <c r="K1435" s="16"/>
      <c r="L1435" s="16"/>
    </row>
    <row r="1436" spans="6:12">
      <c r="F1436" s="16"/>
      <c r="I1436" s="16"/>
      <c r="J1436" s="16"/>
      <c r="K1436" s="16"/>
      <c r="L1436" s="16"/>
    </row>
    <row r="1437" spans="6:12">
      <c r="F1437" s="16"/>
      <c r="I1437" s="16"/>
      <c r="J1437" s="16"/>
      <c r="K1437" s="16"/>
      <c r="L1437" s="16"/>
    </row>
    <row r="1438" spans="6:12">
      <c r="F1438" s="16"/>
      <c r="I1438" s="16"/>
      <c r="J1438" s="16"/>
      <c r="K1438" s="16"/>
      <c r="L1438" s="16"/>
    </row>
    <row r="1439" spans="6:12">
      <c r="F1439" s="16"/>
      <c r="I1439" s="16"/>
      <c r="J1439" s="16"/>
      <c r="K1439" s="16"/>
      <c r="L1439" s="16"/>
    </row>
    <row r="1440" spans="6:12">
      <c r="F1440" s="16"/>
      <c r="I1440" s="16"/>
      <c r="J1440" s="16"/>
      <c r="K1440" s="16"/>
      <c r="L1440" s="16"/>
    </row>
    <row r="1441" spans="6:12">
      <c r="F1441" s="16"/>
      <c r="I1441" s="16"/>
      <c r="J1441" s="16"/>
      <c r="K1441" s="16"/>
      <c r="L1441" s="16"/>
    </row>
    <row r="1442" spans="6:12">
      <c r="F1442" s="16"/>
      <c r="I1442" s="16"/>
      <c r="J1442" s="16"/>
      <c r="K1442" s="16"/>
      <c r="L1442" s="16"/>
    </row>
    <row r="1443" spans="6:12">
      <c r="F1443" s="16"/>
      <c r="I1443" s="16"/>
      <c r="J1443" s="16"/>
      <c r="K1443" s="16"/>
      <c r="L1443" s="16"/>
    </row>
    <row r="1444" spans="6:12">
      <c r="F1444" s="16"/>
      <c r="I1444" s="16"/>
      <c r="J1444" s="16"/>
      <c r="K1444" s="16"/>
      <c r="L1444" s="16"/>
    </row>
    <row r="1445" spans="6:12">
      <c r="F1445" s="16"/>
      <c r="I1445" s="16"/>
      <c r="J1445" s="16"/>
      <c r="K1445" s="16"/>
      <c r="L1445" s="16"/>
    </row>
    <row r="1446" spans="6:12">
      <c r="F1446" s="16"/>
      <c r="I1446" s="16"/>
      <c r="J1446" s="16"/>
      <c r="K1446" s="16"/>
      <c r="L1446" s="16"/>
    </row>
    <row r="1447" spans="6:12">
      <c r="F1447" s="16"/>
      <c r="I1447" s="16"/>
      <c r="J1447" s="16"/>
      <c r="K1447" s="16"/>
      <c r="L1447" s="16"/>
    </row>
    <row r="1448" spans="6:12">
      <c r="F1448" s="16"/>
      <c r="I1448" s="16"/>
      <c r="J1448" s="16"/>
      <c r="K1448" s="16"/>
      <c r="L1448" s="16"/>
    </row>
    <row r="1449" spans="6:12">
      <c r="F1449" s="16"/>
      <c r="I1449" s="16"/>
      <c r="J1449" s="16"/>
      <c r="K1449" s="16"/>
      <c r="L1449" s="16"/>
    </row>
    <row r="1450" spans="6:12">
      <c r="F1450" s="16"/>
      <c r="I1450" s="16"/>
      <c r="J1450" s="16"/>
      <c r="K1450" s="16"/>
      <c r="L1450" s="16"/>
    </row>
    <row r="1451" spans="6:12">
      <c r="F1451" s="16"/>
      <c r="I1451" s="16"/>
      <c r="J1451" s="16"/>
      <c r="K1451" s="16"/>
      <c r="L1451" s="16"/>
    </row>
    <row r="1452" spans="6:12">
      <c r="F1452" s="16"/>
      <c r="I1452" s="16"/>
      <c r="J1452" s="16"/>
      <c r="K1452" s="16"/>
      <c r="L1452" s="16"/>
    </row>
    <row r="1453" spans="6:12">
      <c r="F1453" s="16"/>
      <c r="I1453" s="16"/>
      <c r="J1453" s="16"/>
      <c r="K1453" s="16"/>
      <c r="L1453" s="16"/>
    </row>
    <row r="1454" spans="6:12">
      <c r="F1454" s="16"/>
      <c r="I1454" s="16"/>
      <c r="J1454" s="16"/>
      <c r="K1454" s="16"/>
      <c r="L1454" s="16"/>
    </row>
    <row r="1455" spans="6:12">
      <c r="F1455" s="16"/>
      <c r="I1455" s="16"/>
      <c r="J1455" s="16"/>
      <c r="K1455" s="16"/>
      <c r="L1455" s="16"/>
    </row>
    <row r="1456" spans="6:12">
      <c r="F1456" s="16"/>
      <c r="I1456" s="16"/>
      <c r="J1456" s="16"/>
      <c r="K1456" s="16"/>
      <c r="L1456" s="16"/>
    </row>
    <row r="1457" spans="6:12">
      <c r="F1457" s="16"/>
      <c r="I1457" s="16"/>
      <c r="J1457" s="16"/>
      <c r="K1457" s="16"/>
      <c r="L1457" s="16"/>
    </row>
    <row r="1458" spans="6:12">
      <c r="F1458" s="16"/>
      <c r="I1458" s="16"/>
      <c r="J1458" s="16"/>
      <c r="K1458" s="16"/>
      <c r="L1458" s="16"/>
    </row>
    <row r="1459" spans="6:12">
      <c r="F1459" s="16"/>
      <c r="I1459" s="16"/>
      <c r="J1459" s="16"/>
      <c r="K1459" s="16"/>
      <c r="L1459" s="16"/>
    </row>
    <row r="1460" spans="6:12">
      <c r="F1460" s="16"/>
      <c r="I1460" s="16"/>
      <c r="J1460" s="16"/>
      <c r="K1460" s="16"/>
      <c r="L1460" s="16"/>
    </row>
    <row r="1461" spans="6:12">
      <c r="F1461" s="16"/>
      <c r="I1461" s="16"/>
      <c r="J1461" s="16"/>
      <c r="K1461" s="16"/>
      <c r="L1461" s="16"/>
    </row>
    <row r="1462" spans="6:12">
      <c r="F1462" s="16"/>
      <c r="I1462" s="16"/>
      <c r="J1462" s="16"/>
      <c r="K1462" s="16"/>
      <c r="L1462" s="16"/>
    </row>
    <row r="1463" spans="6:12">
      <c r="F1463" s="16"/>
      <c r="I1463" s="16"/>
      <c r="J1463" s="16"/>
      <c r="K1463" s="16"/>
      <c r="L1463" s="16"/>
    </row>
    <row r="1464" spans="6:12">
      <c r="F1464" s="16"/>
      <c r="I1464" s="16"/>
      <c r="J1464" s="16"/>
      <c r="K1464" s="16"/>
      <c r="L1464" s="16"/>
    </row>
    <row r="1465" spans="6:12">
      <c r="F1465" s="16"/>
      <c r="I1465" s="16"/>
      <c r="J1465" s="16"/>
      <c r="K1465" s="16"/>
      <c r="L1465" s="16"/>
    </row>
    <row r="1466" spans="6:12">
      <c r="F1466" s="16"/>
      <c r="I1466" s="16"/>
      <c r="J1466" s="16"/>
      <c r="K1466" s="16"/>
      <c r="L1466" s="16"/>
    </row>
    <row r="1467" spans="6:12">
      <c r="F1467" s="16"/>
      <c r="I1467" s="16"/>
      <c r="J1467" s="16"/>
      <c r="K1467" s="16"/>
      <c r="L1467" s="16"/>
    </row>
    <row r="1468" spans="6:12">
      <c r="F1468" s="16"/>
      <c r="I1468" s="16"/>
      <c r="J1468" s="16"/>
      <c r="K1468" s="16"/>
      <c r="L1468" s="16"/>
    </row>
    <row r="1469" spans="6:12">
      <c r="F1469" s="16"/>
      <c r="I1469" s="16"/>
      <c r="J1469" s="16"/>
      <c r="K1469" s="16"/>
      <c r="L1469" s="16"/>
    </row>
    <row r="1470" spans="6:12">
      <c r="F1470" s="16"/>
      <c r="I1470" s="16"/>
      <c r="J1470" s="16"/>
      <c r="K1470" s="16"/>
      <c r="L1470" s="16"/>
    </row>
    <row r="1471" spans="6:12">
      <c r="F1471" s="16"/>
      <c r="I1471" s="16"/>
      <c r="J1471" s="16"/>
      <c r="K1471" s="16"/>
      <c r="L1471" s="16"/>
    </row>
    <row r="1472" spans="6:12">
      <c r="F1472" s="16"/>
      <c r="I1472" s="16"/>
      <c r="J1472" s="16"/>
      <c r="K1472" s="16"/>
      <c r="L1472" s="16"/>
    </row>
    <row r="1473" spans="6:12">
      <c r="F1473" s="16"/>
      <c r="I1473" s="16"/>
      <c r="J1473" s="16"/>
      <c r="K1473" s="16"/>
      <c r="L1473" s="16"/>
    </row>
    <row r="1474" spans="6:12">
      <c r="F1474" s="16"/>
      <c r="I1474" s="16"/>
      <c r="J1474" s="16"/>
      <c r="K1474" s="16"/>
      <c r="L1474" s="16"/>
    </row>
    <row r="1475" spans="6:12">
      <c r="F1475" s="16"/>
      <c r="I1475" s="16"/>
      <c r="J1475" s="16"/>
      <c r="K1475" s="16"/>
      <c r="L1475" s="16"/>
    </row>
    <row r="1476" spans="6:12">
      <c r="F1476" s="16"/>
      <c r="I1476" s="16"/>
      <c r="J1476" s="16"/>
      <c r="K1476" s="16"/>
      <c r="L1476" s="16"/>
    </row>
    <row r="1477" spans="6:12">
      <c r="F1477" s="16"/>
      <c r="I1477" s="16"/>
      <c r="J1477" s="16"/>
      <c r="K1477" s="16"/>
      <c r="L1477" s="16"/>
    </row>
    <row r="1478" spans="6:12">
      <c r="F1478" s="16"/>
      <c r="I1478" s="16"/>
      <c r="J1478" s="16"/>
      <c r="K1478" s="16"/>
      <c r="L1478" s="16"/>
    </row>
    <row r="1479" spans="6:12">
      <c r="F1479" s="16"/>
      <c r="I1479" s="16"/>
      <c r="J1479" s="16"/>
      <c r="K1479" s="16"/>
      <c r="L1479" s="16"/>
    </row>
    <row r="1480" spans="6:12">
      <c r="F1480" s="16"/>
      <c r="I1480" s="16"/>
      <c r="J1480" s="16"/>
      <c r="K1480" s="16"/>
      <c r="L1480" s="16"/>
    </row>
    <row r="1481" spans="6:12">
      <c r="F1481" s="16"/>
      <c r="I1481" s="16"/>
      <c r="J1481" s="16"/>
      <c r="K1481" s="16"/>
      <c r="L1481" s="16"/>
    </row>
    <row r="1482" spans="6:12">
      <c r="F1482" s="16"/>
      <c r="I1482" s="16"/>
      <c r="J1482" s="16"/>
      <c r="K1482" s="16"/>
      <c r="L1482" s="16"/>
    </row>
    <row r="1483" spans="6:12">
      <c r="F1483" s="16"/>
      <c r="I1483" s="16"/>
      <c r="J1483" s="16"/>
      <c r="K1483" s="16"/>
      <c r="L1483" s="16"/>
    </row>
    <row r="1484" spans="6:12">
      <c r="F1484" s="16"/>
      <c r="I1484" s="16"/>
      <c r="J1484" s="16"/>
      <c r="K1484" s="16"/>
      <c r="L1484" s="16"/>
    </row>
    <row r="1485" spans="6:12">
      <c r="F1485" s="16"/>
      <c r="I1485" s="16"/>
      <c r="J1485" s="16"/>
      <c r="K1485" s="16"/>
      <c r="L1485" s="16"/>
    </row>
    <row r="1486" spans="6:12">
      <c r="F1486" s="16"/>
      <c r="I1486" s="16"/>
      <c r="J1486" s="16"/>
      <c r="K1486" s="16"/>
      <c r="L1486" s="16"/>
    </row>
    <row r="1487" spans="6:12">
      <c r="F1487" s="16"/>
      <c r="I1487" s="16"/>
      <c r="J1487" s="16"/>
      <c r="K1487" s="16"/>
      <c r="L1487" s="16"/>
    </row>
    <row r="1488" spans="6:12">
      <c r="F1488" s="16"/>
      <c r="I1488" s="16"/>
      <c r="J1488" s="16"/>
      <c r="K1488" s="16"/>
      <c r="L1488" s="16"/>
    </row>
    <row r="1489" spans="6:12">
      <c r="F1489" s="16"/>
      <c r="I1489" s="16"/>
      <c r="J1489" s="16"/>
      <c r="K1489" s="16"/>
      <c r="L1489" s="16"/>
    </row>
    <row r="1490" spans="6:12">
      <c r="F1490" s="16"/>
      <c r="I1490" s="16"/>
      <c r="J1490" s="16"/>
      <c r="K1490" s="16"/>
      <c r="L1490" s="16"/>
    </row>
    <row r="1491" spans="6:12">
      <c r="F1491" s="16"/>
      <c r="I1491" s="16"/>
      <c r="J1491" s="16"/>
      <c r="K1491" s="16"/>
      <c r="L1491" s="16"/>
    </row>
    <row r="1492" spans="6:12">
      <c r="F1492" s="16"/>
      <c r="I1492" s="16"/>
      <c r="J1492" s="16"/>
      <c r="K1492" s="16"/>
      <c r="L1492" s="16"/>
    </row>
    <row r="1493" spans="6:12">
      <c r="F1493" s="16"/>
      <c r="I1493" s="16"/>
      <c r="J1493" s="16"/>
      <c r="K1493" s="16"/>
      <c r="L1493" s="16"/>
    </row>
    <row r="1494" spans="6:12">
      <c r="F1494" s="16"/>
      <c r="I1494" s="16"/>
      <c r="J1494" s="16"/>
      <c r="K1494" s="16"/>
      <c r="L1494" s="16"/>
    </row>
    <row r="1495" spans="6:12">
      <c r="F1495" s="16"/>
      <c r="I1495" s="16"/>
      <c r="J1495" s="16"/>
      <c r="K1495" s="16"/>
      <c r="L1495" s="16"/>
    </row>
    <row r="1496" spans="6:12">
      <c r="F1496" s="16"/>
      <c r="I1496" s="16"/>
      <c r="J1496" s="16"/>
      <c r="K1496" s="16"/>
      <c r="L1496" s="16"/>
    </row>
    <row r="1497" spans="6:12">
      <c r="F1497" s="16"/>
      <c r="I1497" s="16"/>
      <c r="J1497" s="16"/>
      <c r="K1497" s="16"/>
      <c r="L1497" s="16"/>
    </row>
    <row r="1498" spans="6:12">
      <c r="F1498" s="16"/>
      <c r="I1498" s="16"/>
      <c r="J1498" s="16"/>
      <c r="K1498" s="16"/>
      <c r="L1498" s="16"/>
    </row>
    <row r="1499" spans="6:12">
      <c r="F1499" s="16"/>
      <c r="I1499" s="16"/>
      <c r="J1499" s="16"/>
      <c r="K1499" s="16"/>
      <c r="L1499" s="16"/>
    </row>
    <row r="1500" spans="6:12">
      <c r="F1500" s="16"/>
      <c r="I1500" s="16"/>
      <c r="J1500" s="16"/>
      <c r="K1500" s="16"/>
      <c r="L1500" s="16"/>
    </row>
    <row r="1501" spans="6:12">
      <c r="F1501" s="16"/>
      <c r="I1501" s="16"/>
      <c r="J1501" s="16"/>
      <c r="K1501" s="16"/>
      <c r="L1501" s="16"/>
    </row>
    <row r="1502" spans="6:12">
      <c r="F1502" s="16"/>
      <c r="I1502" s="16"/>
      <c r="J1502" s="16"/>
      <c r="K1502" s="16"/>
      <c r="L1502" s="16"/>
    </row>
    <row r="1503" spans="6:12">
      <c r="F1503" s="16"/>
      <c r="I1503" s="16"/>
      <c r="J1503" s="16"/>
      <c r="K1503" s="16"/>
      <c r="L1503" s="16"/>
    </row>
    <row r="1504" spans="6:12">
      <c r="F1504" s="16"/>
      <c r="I1504" s="16"/>
      <c r="J1504" s="16"/>
      <c r="K1504" s="16"/>
      <c r="L1504" s="16"/>
    </row>
    <row r="1505" spans="6:12">
      <c r="F1505" s="16"/>
      <c r="I1505" s="16"/>
      <c r="J1505" s="16"/>
      <c r="K1505" s="16"/>
      <c r="L1505" s="16"/>
    </row>
    <row r="1506" spans="6:12">
      <c r="F1506" s="16"/>
      <c r="I1506" s="16"/>
      <c r="J1506" s="16"/>
      <c r="K1506" s="16"/>
      <c r="L1506" s="16"/>
    </row>
    <row r="1507" spans="6:12">
      <c r="F1507" s="16"/>
      <c r="I1507" s="16"/>
      <c r="J1507" s="16"/>
      <c r="K1507" s="16"/>
      <c r="L1507" s="16"/>
    </row>
    <row r="1508" spans="6:12">
      <c r="F1508" s="16"/>
      <c r="I1508" s="16"/>
      <c r="J1508" s="16"/>
      <c r="K1508" s="16"/>
      <c r="L1508" s="16"/>
    </row>
    <row r="1509" spans="6:12">
      <c r="F1509" s="16"/>
      <c r="I1509" s="16"/>
      <c r="J1509" s="16"/>
      <c r="K1509" s="16"/>
      <c r="L1509" s="16"/>
    </row>
    <row r="1510" spans="6:12">
      <c r="F1510" s="16"/>
      <c r="I1510" s="16"/>
      <c r="J1510" s="16"/>
      <c r="K1510" s="16"/>
      <c r="L1510" s="16"/>
    </row>
    <row r="1511" spans="6:12">
      <c r="F1511" s="16"/>
      <c r="I1511" s="16"/>
      <c r="J1511" s="16"/>
      <c r="K1511" s="16"/>
      <c r="L1511" s="16"/>
    </row>
    <row r="1512" spans="6:12">
      <c r="F1512" s="16"/>
      <c r="I1512" s="16"/>
      <c r="J1512" s="16"/>
      <c r="K1512" s="16"/>
      <c r="L1512" s="16"/>
    </row>
    <row r="1513" spans="6:12">
      <c r="F1513" s="16"/>
      <c r="I1513" s="16"/>
      <c r="J1513" s="16"/>
      <c r="K1513" s="16"/>
      <c r="L1513" s="16"/>
    </row>
    <row r="1514" spans="6:12">
      <c r="F1514" s="16"/>
      <c r="I1514" s="16"/>
      <c r="J1514" s="16"/>
      <c r="K1514" s="16"/>
      <c r="L1514" s="16"/>
    </row>
    <row r="1515" spans="6:12">
      <c r="F1515" s="16"/>
      <c r="I1515" s="16"/>
      <c r="J1515" s="16"/>
      <c r="K1515" s="16"/>
      <c r="L1515" s="16"/>
    </row>
    <row r="1516" spans="6:12">
      <c r="F1516" s="16"/>
      <c r="I1516" s="16"/>
      <c r="J1516" s="16"/>
      <c r="K1516" s="16"/>
      <c r="L1516" s="16"/>
    </row>
    <row r="1517" spans="6:12">
      <c r="F1517" s="16"/>
      <c r="I1517" s="16"/>
      <c r="J1517" s="16"/>
      <c r="K1517" s="16"/>
      <c r="L1517" s="16"/>
    </row>
    <row r="1518" spans="6:12">
      <c r="F1518" s="16"/>
      <c r="I1518" s="16"/>
      <c r="J1518" s="16"/>
      <c r="K1518" s="16"/>
      <c r="L1518" s="16"/>
    </row>
    <row r="1519" spans="6:12">
      <c r="F1519" s="16"/>
      <c r="I1519" s="16"/>
      <c r="J1519" s="16"/>
      <c r="K1519" s="16"/>
      <c r="L1519" s="16"/>
    </row>
    <row r="1520" spans="6:12">
      <c r="F1520" s="16"/>
      <c r="I1520" s="16"/>
      <c r="J1520" s="16"/>
      <c r="K1520" s="16"/>
      <c r="L1520" s="16"/>
    </row>
    <row r="1521" spans="6:12">
      <c r="F1521" s="16"/>
      <c r="I1521" s="16"/>
      <c r="J1521" s="16"/>
      <c r="K1521" s="16"/>
      <c r="L1521" s="16"/>
    </row>
    <row r="1522" spans="6:12">
      <c r="F1522" s="16"/>
      <c r="I1522" s="16"/>
      <c r="J1522" s="16"/>
      <c r="K1522" s="16"/>
      <c r="L1522" s="16"/>
    </row>
    <row r="1523" spans="6:12">
      <c r="F1523" s="16"/>
      <c r="I1523" s="16"/>
      <c r="J1523" s="16"/>
      <c r="K1523" s="16"/>
      <c r="L1523" s="16"/>
    </row>
    <row r="1524" spans="6:12">
      <c r="F1524" s="16"/>
      <c r="I1524" s="16"/>
      <c r="J1524" s="16"/>
      <c r="K1524" s="16"/>
      <c r="L1524" s="16"/>
    </row>
    <row r="1525" spans="6:12">
      <c r="F1525" s="16"/>
      <c r="I1525" s="16"/>
      <c r="J1525" s="16"/>
      <c r="K1525" s="16"/>
      <c r="L1525" s="16"/>
    </row>
    <row r="1526" spans="6:12">
      <c r="F1526" s="16"/>
      <c r="I1526" s="16"/>
      <c r="J1526" s="16"/>
      <c r="K1526" s="16"/>
      <c r="L1526" s="16"/>
    </row>
    <row r="1527" spans="6:12">
      <c r="F1527" s="16"/>
      <c r="I1527" s="16"/>
      <c r="J1527" s="16"/>
      <c r="K1527" s="16"/>
      <c r="L1527" s="16"/>
    </row>
    <row r="1528" spans="6:12">
      <c r="F1528" s="16"/>
      <c r="I1528" s="16"/>
      <c r="J1528" s="16"/>
      <c r="K1528" s="16"/>
      <c r="L1528" s="16"/>
    </row>
    <row r="1529" spans="6:12">
      <c r="F1529" s="16"/>
      <c r="I1529" s="16"/>
      <c r="J1529" s="16"/>
      <c r="K1529" s="16"/>
      <c r="L1529" s="16"/>
    </row>
    <row r="1530" spans="6:12">
      <c r="F1530" s="16"/>
      <c r="I1530" s="16"/>
      <c r="J1530" s="16"/>
      <c r="K1530" s="16"/>
      <c r="L1530" s="16"/>
    </row>
    <row r="1531" spans="6:12">
      <c r="F1531" s="16"/>
      <c r="I1531" s="16"/>
      <c r="J1531" s="16"/>
      <c r="K1531" s="16"/>
      <c r="L1531" s="16"/>
    </row>
    <row r="1532" spans="6:12">
      <c r="F1532" s="16"/>
      <c r="I1532" s="16"/>
      <c r="J1532" s="16"/>
      <c r="K1532" s="16"/>
      <c r="L1532" s="16"/>
    </row>
    <row r="1533" spans="6:12">
      <c r="F1533" s="16"/>
      <c r="I1533" s="16"/>
      <c r="J1533" s="16"/>
      <c r="K1533" s="16"/>
      <c r="L1533" s="16"/>
    </row>
    <row r="1534" spans="6:12">
      <c r="F1534" s="16"/>
      <c r="I1534" s="16"/>
      <c r="J1534" s="16"/>
      <c r="K1534" s="16"/>
      <c r="L1534" s="16"/>
    </row>
    <row r="1535" spans="6:12">
      <c r="F1535" s="16"/>
      <c r="I1535" s="16"/>
      <c r="J1535" s="16"/>
      <c r="K1535" s="16"/>
      <c r="L1535" s="16"/>
    </row>
    <row r="1536" spans="6:12">
      <c r="F1536" s="16"/>
      <c r="I1536" s="16"/>
      <c r="J1536" s="16"/>
      <c r="K1536" s="16"/>
      <c r="L1536" s="16"/>
    </row>
    <row r="1537" spans="6:12">
      <c r="F1537" s="16"/>
      <c r="I1537" s="16"/>
      <c r="J1537" s="16"/>
      <c r="K1537" s="16"/>
      <c r="L1537" s="16"/>
    </row>
    <row r="1538" spans="6:12">
      <c r="F1538" s="16"/>
      <c r="I1538" s="16"/>
      <c r="J1538" s="16"/>
      <c r="K1538" s="16"/>
      <c r="L1538" s="16"/>
    </row>
    <row r="1539" spans="6:12">
      <c r="F1539" s="16"/>
      <c r="I1539" s="16"/>
      <c r="J1539" s="16"/>
      <c r="K1539" s="16"/>
      <c r="L1539" s="16"/>
    </row>
    <row r="1540" spans="6:12">
      <c r="F1540" s="16"/>
      <c r="I1540" s="16"/>
      <c r="J1540" s="16"/>
      <c r="K1540" s="16"/>
      <c r="L1540" s="16"/>
    </row>
    <row r="1541" spans="6:12">
      <c r="F1541" s="16"/>
      <c r="I1541" s="16"/>
      <c r="J1541" s="16"/>
      <c r="K1541" s="16"/>
      <c r="L1541" s="16"/>
    </row>
    <row r="1542" spans="6:12">
      <c r="F1542" s="16"/>
      <c r="I1542" s="16"/>
      <c r="J1542" s="16"/>
      <c r="K1542" s="16"/>
      <c r="L1542" s="16"/>
    </row>
    <row r="1543" spans="6:12">
      <c r="F1543" s="16"/>
      <c r="I1543" s="16"/>
      <c r="J1543" s="16"/>
      <c r="K1543" s="16"/>
      <c r="L1543" s="16"/>
    </row>
    <row r="1544" spans="6:12">
      <c r="F1544" s="16"/>
      <c r="I1544" s="16"/>
      <c r="J1544" s="16"/>
      <c r="K1544" s="16"/>
      <c r="L1544" s="16"/>
    </row>
    <row r="1545" spans="6:12">
      <c r="F1545" s="16"/>
      <c r="I1545" s="16"/>
      <c r="J1545" s="16"/>
      <c r="K1545" s="16"/>
      <c r="L1545" s="16"/>
    </row>
    <row r="1546" spans="6:12">
      <c r="F1546" s="16"/>
      <c r="I1546" s="16"/>
      <c r="J1546" s="16"/>
      <c r="K1546" s="16"/>
      <c r="L1546" s="16"/>
    </row>
    <row r="1547" spans="6:12">
      <c r="F1547" s="16"/>
      <c r="I1547" s="16"/>
      <c r="J1547" s="16"/>
      <c r="K1547" s="16"/>
      <c r="L1547" s="16"/>
    </row>
    <row r="1548" spans="6:12">
      <c r="F1548" s="16"/>
      <c r="I1548" s="16"/>
      <c r="J1548" s="16"/>
      <c r="K1548" s="16"/>
      <c r="L1548" s="16"/>
    </row>
    <row r="1549" spans="6:12">
      <c r="F1549" s="16"/>
      <c r="I1549" s="16"/>
      <c r="J1549" s="16"/>
      <c r="K1549" s="16"/>
      <c r="L1549" s="16"/>
    </row>
    <row r="1550" spans="6:12">
      <c r="F1550" s="16"/>
      <c r="I1550" s="16"/>
      <c r="J1550" s="16"/>
      <c r="K1550" s="16"/>
      <c r="L1550" s="16"/>
    </row>
    <row r="1551" spans="6:12">
      <c r="F1551" s="16"/>
      <c r="I1551" s="16"/>
      <c r="J1551" s="16"/>
      <c r="K1551" s="16"/>
      <c r="L1551" s="16"/>
    </row>
    <row r="1552" spans="6:12">
      <c r="F1552" s="16"/>
      <c r="I1552" s="16"/>
      <c r="J1552" s="16"/>
      <c r="K1552" s="16"/>
      <c r="L1552" s="16"/>
    </row>
    <row r="1553" spans="6:12">
      <c r="F1553" s="16"/>
      <c r="I1553" s="16"/>
      <c r="J1553" s="16"/>
      <c r="K1553" s="16"/>
      <c r="L1553" s="16"/>
    </row>
    <row r="1554" spans="6:12">
      <c r="F1554" s="16"/>
      <c r="I1554" s="16"/>
      <c r="J1554" s="16"/>
      <c r="K1554" s="16"/>
      <c r="L1554" s="16"/>
    </row>
    <row r="1555" spans="6:12">
      <c r="F1555" s="16"/>
      <c r="I1555" s="16"/>
      <c r="J1555" s="16"/>
      <c r="K1555" s="16"/>
      <c r="L1555" s="16"/>
    </row>
    <row r="1556" spans="6:12">
      <c r="F1556" s="16"/>
      <c r="I1556" s="16"/>
      <c r="J1556" s="16"/>
      <c r="K1556" s="16"/>
      <c r="L1556" s="16"/>
    </row>
    <row r="1557" spans="6:12">
      <c r="F1557" s="16"/>
      <c r="I1557" s="16"/>
      <c r="J1557" s="16"/>
      <c r="K1557" s="16"/>
      <c r="L1557" s="16"/>
    </row>
    <row r="1558" spans="6:12">
      <c r="F1558" s="16"/>
      <c r="I1558" s="16"/>
      <c r="J1558" s="16"/>
      <c r="K1558" s="16"/>
      <c r="L1558" s="16"/>
    </row>
    <row r="1559" spans="6:12">
      <c r="F1559" s="16"/>
      <c r="I1559" s="16"/>
      <c r="J1559" s="16"/>
      <c r="K1559" s="16"/>
      <c r="L1559" s="16"/>
    </row>
    <row r="1560" spans="6:12">
      <c r="F1560" s="16"/>
      <c r="I1560" s="16"/>
      <c r="J1560" s="16"/>
      <c r="K1560" s="16"/>
      <c r="L1560" s="16"/>
    </row>
    <row r="1561" spans="6:12">
      <c r="F1561" s="16"/>
      <c r="I1561" s="16"/>
      <c r="J1561" s="16"/>
      <c r="K1561" s="16"/>
      <c r="L1561" s="16"/>
    </row>
    <row r="1562" spans="6:12">
      <c r="F1562" s="16"/>
      <c r="I1562" s="16"/>
      <c r="J1562" s="16"/>
      <c r="K1562" s="16"/>
      <c r="L1562" s="16"/>
    </row>
    <row r="1563" spans="6:12">
      <c r="F1563" s="16"/>
      <c r="I1563" s="16"/>
      <c r="J1563" s="16"/>
      <c r="K1563" s="16"/>
      <c r="L1563" s="16"/>
    </row>
    <row r="1564" spans="6:12">
      <c r="F1564" s="16"/>
      <c r="I1564" s="16"/>
      <c r="J1564" s="16"/>
      <c r="K1564" s="16"/>
      <c r="L1564" s="16"/>
    </row>
    <row r="1565" spans="6:12">
      <c r="F1565" s="16"/>
      <c r="I1565" s="16"/>
      <c r="J1565" s="16"/>
      <c r="K1565" s="16"/>
      <c r="L1565" s="16"/>
    </row>
    <row r="1566" spans="6:12">
      <c r="F1566" s="16"/>
      <c r="I1566" s="16"/>
      <c r="J1566" s="16"/>
      <c r="K1566" s="16"/>
      <c r="L1566" s="16"/>
    </row>
    <row r="1567" spans="6:12">
      <c r="F1567" s="16"/>
      <c r="I1567" s="16"/>
      <c r="J1567" s="16"/>
      <c r="K1567" s="16"/>
      <c r="L1567" s="16"/>
    </row>
    <row r="1568" spans="6:12">
      <c r="F1568" s="16"/>
      <c r="I1568" s="16"/>
      <c r="J1568" s="16"/>
      <c r="K1568" s="16"/>
      <c r="L1568" s="16"/>
    </row>
    <row r="1569" spans="6:12">
      <c r="F1569" s="16"/>
      <c r="I1569" s="16"/>
      <c r="J1569" s="16"/>
      <c r="K1569" s="16"/>
      <c r="L1569" s="16"/>
    </row>
    <row r="1570" spans="6:12">
      <c r="F1570" s="16"/>
      <c r="I1570" s="16"/>
      <c r="J1570" s="16"/>
      <c r="K1570" s="16"/>
      <c r="L1570" s="16"/>
    </row>
    <row r="1571" spans="6:12">
      <c r="F1571" s="16"/>
      <c r="I1571" s="16"/>
      <c r="J1571" s="16"/>
      <c r="K1571" s="16"/>
      <c r="L1571" s="16"/>
    </row>
    <row r="1572" spans="6:12">
      <c r="F1572" s="16"/>
      <c r="I1572" s="16"/>
      <c r="J1572" s="16"/>
      <c r="K1572" s="16"/>
      <c r="L1572" s="16"/>
    </row>
    <row r="1573" spans="6:12">
      <c r="F1573" s="16"/>
      <c r="I1573" s="16"/>
      <c r="J1573" s="16"/>
      <c r="K1573" s="16"/>
      <c r="L1573" s="16"/>
    </row>
    <row r="1574" spans="6:12">
      <c r="F1574" s="16"/>
      <c r="I1574" s="16"/>
      <c r="J1574" s="16"/>
      <c r="K1574" s="16"/>
      <c r="L1574" s="16"/>
    </row>
    <row r="1575" spans="6:12">
      <c r="F1575" s="16"/>
      <c r="I1575" s="16"/>
      <c r="J1575" s="16"/>
      <c r="K1575" s="16"/>
      <c r="L1575" s="16"/>
    </row>
    <row r="1576" spans="6:12">
      <c r="F1576" s="16"/>
      <c r="I1576" s="16"/>
      <c r="J1576" s="16"/>
      <c r="K1576" s="16"/>
      <c r="L1576" s="16"/>
    </row>
    <row r="1577" spans="6:12">
      <c r="F1577" s="16"/>
      <c r="I1577" s="16"/>
      <c r="J1577" s="16"/>
      <c r="K1577" s="16"/>
      <c r="L1577" s="16"/>
    </row>
    <row r="1578" spans="6:12">
      <c r="F1578" s="16"/>
      <c r="I1578" s="16"/>
      <c r="J1578" s="16"/>
      <c r="K1578" s="16"/>
      <c r="L1578" s="16"/>
    </row>
    <row r="1579" spans="6:12">
      <c r="F1579" s="16"/>
      <c r="I1579" s="16"/>
      <c r="J1579" s="16"/>
      <c r="K1579" s="16"/>
      <c r="L1579" s="16"/>
    </row>
    <row r="1580" spans="6:12">
      <c r="F1580" s="16"/>
      <c r="I1580" s="16"/>
      <c r="J1580" s="16"/>
      <c r="K1580" s="16"/>
      <c r="L1580" s="16"/>
    </row>
    <row r="1581" spans="6:12">
      <c r="F1581" s="16"/>
      <c r="I1581" s="16"/>
      <c r="J1581" s="16"/>
      <c r="K1581" s="16"/>
      <c r="L1581" s="16"/>
    </row>
    <row r="1582" spans="6:12">
      <c r="F1582" s="16"/>
      <c r="I1582" s="16"/>
      <c r="J1582" s="16"/>
      <c r="K1582" s="16"/>
      <c r="L1582" s="16"/>
    </row>
    <row r="1583" spans="6:12">
      <c r="F1583" s="16"/>
      <c r="I1583" s="16"/>
      <c r="J1583" s="16"/>
      <c r="K1583" s="16"/>
      <c r="L1583" s="16"/>
    </row>
    <row r="1584" spans="6:12">
      <c r="F1584" s="16"/>
      <c r="I1584" s="16"/>
      <c r="J1584" s="16"/>
      <c r="K1584" s="16"/>
      <c r="L1584" s="16"/>
    </row>
    <row r="1585" spans="6:12">
      <c r="F1585" s="16"/>
      <c r="I1585" s="16"/>
      <c r="J1585" s="16"/>
      <c r="K1585" s="16"/>
      <c r="L1585" s="16"/>
    </row>
    <row r="1586" spans="6:12">
      <c r="F1586" s="16"/>
      <c r="I1586" s="16"/>
      <c r="J1586" s="16"/>
      <c r="K1586" s="16"/>
      <c r="L1586" s="16"/>
    </row>
    <row r="1587" spans="6:12">
      <c r="F1587" s="16"/>
      <c r="I1587" s="16"/>
      <c r="J1587" s="16"/>
      <c r="K1587" s="16"/>
      <c r="L1587" s="16"/>
    </row>
    <row r="1588" spans="6:12">
      <c r="F1588" s="16"/>
      <c r="I1588" s="16"/>
      <c r="J1588" s="16"/>
      <c r="K1588" s="16"/>
      <c r="L1588" s="16"/>
    </row>
    <row r="1589" spans="6:12">
      <c r="F1589" s="16"/>
      <c r="I1589" s="16"/>
      <c r="J1589" s="16"/>
      <c r="K1589" s="16"/>
      <c r="L1589" s="16"/>
    </row>
    <row r="1590" spans="6:12">
      <c r="F1590" s="16"/>
      <c r="I1590" s="16"/>
      <c r="J1590" s="16"/>
      <c r="K1590" s="16"/>
      <c r="L1590" s="16"/>
    </row>
    <row r="1591" spans="6:12">
      <c r="F1591" s="16"/>
      <c r="I1591" s="16"/>
      <c r="J1591" s="16"/>
      <c r="K1591" s="16"/>
      <c r="L1591" s="16"/>
    </row>
    <row r="1592" spans="6:12">
      <c r="F1592" s="16"/>
      <c r="I1592" s="16"/>
      <c r="J1592" s="16"/>
      <c r="K1592" s="16"/>
      <c r="L1592" s="16"/>
    </row>
    <row r="1593" spans="6:12">
      <c r="F1593" s="16"/>
      <c r="I1593" s="16"/>
      <c r="J1593" s="16"/>
      <c r="K1593" s="16"/>
      <c r="L1593" s="16"/>
    </row>
    <row r="1594" spans="6:12">
      <c r="F1594" s="16"/>
      <c r="I1594" s="16"/>
      <c r="J1594" s="16"/>
      <c r="K1594" s="16"/>
      <c r="L1594" s="16"/>
    </row>
    <row r="1595" spans="6:12">
      <c r="F1595" s="16"/>
      <c r="I1595" s="16"/>
      <c r="J1595" s="16"/>
      <c r="K1595" s="16"/>
      <c r="L1595" s="16"/>
    </row>
    <row r="1596" spans="6:12">
      <c r="F1596" s="16"/>
      <c r="I1596" s="16"/>
      <c r="J1596" s="16"/>
      <c r="K1596" s="16"/>
      <c r="L1596" s="16"/>
    </row>
    <row r="1597" spans="6:12">
      <c r="F1597" s="16"/>
      <c r="I1597" s="16"/>
      <c r="J1597" s="16"/>
      <c r="K1597" s="16"/>
      <c r="L1597" s="16"/>
    </row>
    <row r="1598" spans="6:12">
      <c r="F1598" s="16"/>
      <c r="I1598" s="16"/>
      <c r="J1598" s="16"/>
      <c r="K1598" s="16"/>
      <c r="L1598" s="16"/>
    </row>
    <row r="1599" spans="6:12">
      <c r="F1599" s="16"/>
      <c r="I1599" s="16"/>
      <c r="J1599" s="16"/>
      <c r="K1599" s="16"/>
      <c r="L1599" s="16"/>
    </row>
    <row r="1600" spans="6:12">
      <c r="F1600" s="16"/>
      <c r="I1600" s="16"/>
      <c r="J1600" s="16"/>
      <c r="K1600" s="16"/>
      <c r="L1600" s="16"/>
    </row>
    <row r="1601" spans="6:12">
      <c r="F1601" s="16"/>
      <c r="I1601" s="16"/>
      <c r="J1601" s="16"/>
      <c r="K1601" s="16"/>
      <c r="L1601" s="16"/>
    </row>
    <row r="1602" spans="6:12">
      <c r="F1602" s="16"/>
      <c r="I1602" s="16"/>
      <c r="J1602" s="16"/>
      <c r="K1602" s="16"/>
      <c r="L1602" s="16"/>
    </row>
    <row r="1603" spans="6:12">
      <c r="F1603" s="16"/>
      <c r="I1603" s="16"/>
      <c r="J1603" s="16"/>
      <c r="K1603" s="16"/>
      <c r="L1603" s="16"/>
    </row>
    <row r="1604" spans="6:12">
      <c r="F1604" s="16"/>
      <c r="I1604" s="16"/>
      <c r="J1604" s="16"/>
      <c r="K1604" s="16"/>
      <c r="L1604" s="16"/>
    </row>
    <row r="1605" spans="6:12">
      <c r="F1605" s="16"/>
      <c r="I1605" s="16"/>
      <c r="J1605" s="16"/>
      <c r="K1605" s="16"/>
      <c r="L1605" s="16"/>
    </row>
    <row r="1606" spans="6:12">
      <c r="F1606" s="16"/>
      <c r="I1606" s="16"/>
      <c r="J1606" s="16"/>
      <c r="K1606" s="16"/>
      <c r="L1606" s="16"/>
    </row>
    <row r="1607" spans="6:12">
      <c r="F1607" s="16"/>
      <c r="I1607" s="16"/>
      <c r="J1607" s="16"/>
      <c r="K1607" s="16"/>
      <c r="L1607" s="16"/>
    </row>
    <row r="1608" spans="6:12">
      <c r="F1608" s="16"/>
      <c r="I1608" s="16"/>
      <c r="J1608" s="16"/>
      <c r="K1608" s="16"/>
      <c r="L1608" s="16"/>
    </row>
    <row r="1609" spans="6:12">
      <c r="F1609" s="16"/>
      <c r="I1609" s="16"/>
      <c r="J1609" s="16"/>
      <c r="K1609" s="16"/>
      <c r="L1609" s="16"/>
    </row>
    <row r="1610" spans="6:12">
      <c r="F1610" s="16"/>
      <c r="I1610" s="16"/>
      <c r="J1610" s="16"/>
      <c r="K1610" s="16"/>
      <c r="L1610" s="16"/>
    </row>
    <row r="1611" spans="6:12">
      <c r="F1611" s="16"/>
      <c r="I1611" s="16"/>
      <c r="J1611" s="16"/>
      <c r="K1611" s="16"/>
      <c r="L1611" s="16"/>
    </row>
    <row r="1612" spans="6:12">
      <c r="F1612" s="16"/>
      <c r="I1612" s="16"/>
      <c r="J1612" s="16"/>
      <c r="K1612" s="16"/>
      <c r="L1612" s="16"/>
    </row>
    <row r="1613" spans="6:12">
      <c r="F1613" s="16"/>
      <c r="I1613" s="16"/>
      <c r="J1613" s="16"/>
      <c r="K1613" s="16"/>
      <c r="L1613" s="16"/>
    </row>
    <row r="1614" spans="6:12">
      <c r="F1614" s="16"/>
      <c r="I1614" s="16"/>
      <c r="J1614" s="16"/>
      <c r="K1614" s="16"/>
      <c r="L1614" s="16"/>
    </row>
    <row r="1615" spans="6:12">
      <c r="F1615" s="16"/>
      <c r="I1615" s="16"/>
      <c r="J1615" s="16"/>
      <c r="K1615" s="16"/>
      <c r="L1615" s="16"/>
    </row>
    <row r="1616" spans="6:12">
      <c r="F1616" s="16"/>
      <c r="I1616" s="16"/>
      <c r="J1616" s="16"/>
      <c r="K1616" s="16"/>
      <c r="L1616" s="16"/>
    </row>
    <row r="1617" spans="6:12">
      <c r="F1617" s="16"/>
      <c r="I1617" s="16"/>
      <c r="J1617" s="16"/>
      <c r="K1617" s="16"/>
      <c r="L1617" s="16"/>
    </row>
    <row r="1618" spans="6:12">
      <c r="F1618" s="16"/>
      <c r="I1618" s="16"/>
      <c r="J1618" s="16"/>
      <c r="K1618" s="16"/>
      <c r="L1618" s="16"/>
    </row>
    <row r="1619" spans="6:12">
      <c r="F1619" s="16"/>
      <c r="I1619" s="16"/>
      <c r="J1619" s="16"/>
      <c r="K1619" s="16"/>
      <c r="L1619" s="16"/>
    </row>
    <row r="1620" spans="6:12">
      <c r="F1620" s="16"/>
      <c r="I1620" s="16"/>
      <c r="J1620" s="16"/>
      <c r="K1620" s="16"/>
      <c r="L1620" s="16"/>
    </row>
    <row r="1621" spans="6:12">
      <c r="F1621" s="16"/>
      <c r="I1621" s="16"/>
      <c r="J1621" s="16"/>
      <c r="K1621" s="16"/>
      <c r="L1621" s="16"/>
    </row>
    <row r="1622" spans="6:12">
      <c r="F1622" s="16"/>
      <c r="I1622" s="16"/>
      <c r="J1622" s="16"/>
      <c r="K1622" s="16"/>
      <c r="L1622" s="16"/>
    </row>
    <row r="1623" spans="6:12">
      <c r="F1623" s="16"/>
      <c r="I1623" s="16"/>
      <c r="J1623" s="16"/>
      <c r="K1623" s="16"/>
      <c r="L1623" s="16"/>
    </row>
    <row r="1624" spans="6:12">
      <c r="F1624" s="16"/>
      <c r="I1624" s="16"/>
      <c r="J1624" s="16"/>
      <c r="K1624" s="16"/>
      <c r="L1624" s="16"/>
    </row>
    <row r="1625" spans="6:12">
      <c r="F1625" s="16"/>
      <c r="I1625" s="16"/>
      <c r="J1625" s="16"/>
      <c r="K1625" s="16"/>
      <c r="L1625" s="16"/>
    </row>
    <row r="1626" spans="6:12">
      <c r="F1626" s="16"/>
      <c r="I1626" s="16"/>
      <c r="J1626" s="16"/>
      <c r="K1626" s="16"/>
      <c r="L1626" s="16"/>
    </row>
    <row r="1627" spans="6:12">
      <c r="F1627" s="16"/>
      <c r="I1627" s="16"/>
      <c r="J1627" s="16"/>
      <c r="K1627" s="16"/>
      <c r="L1627" s="16"/>
    </row>
    <row r="1628" spans="6:12">
      <c r="F1628" s="16"/>
      <c r="I1628" s="16"/>
      <c r="J1628" s="16"/>
      <c r="K1628" s="16"/>
      <c r="L1628" s="16"/>
    </row>
    <row r="1629" spans="6:12">
      <c r="F1629" s="16"/>
      <c r="I1629" s="16"/>
      <c r="J1629" s="16"/>
      <c r="K1629" s="16"/>
      <c r="L1629" s="16"/>
    </row>
    <row r="1630" spans="6:12">
      <c r="F1630" s="16"/>
      <c r="I1630" s="16"/>
      <c r="J1630" s="16"/>
      <c r="K1630" s="16"/>
      <c r="L1630" s="16"/>
    </row>
    <row r="1631" spans="6:12">
      <c r="F1631" s="16"/>
      <c r="I1631" s="16"/>
      <c r="J1631" s="16"/>
      <c r="K1631" s="16"/>
      <c r="L1631" s="16"/>
    </row>
    <row r="1632" spans="6:12">
      <c r="F1632" s="16"/>
      <c r="I1632" s="16"/>
      <c r="J1632" s="16"/>
      <c r="K1632" s="16"/>
      <c r="L1632" s="16"/>
    </row>
    <row r="1633" spans="6:12">
      <c r="F1633" s="16"/>
      <c r="I1633" s="16"/>
      <c r="J1633" s="16"/>
      <c r="K1633" s="16"/>
      <c r="L1633" s="16"/>
    </row>
    <row r="1634" spans="6:12">
      <c r="F1634" s="16"/>
      <c r="I1634" s="16"/>
      <c r="J1634" s="16"/>
      <c r="K1634" s="16"/>
      <c r="L1634" s="16"/>
    </row>
    <row r="1635" spans="6:12">
      <c r="F1635" s="16"/>
      <c r="I1635" s="16"/>
      <c r="J1635" s="16"/>
      <c r="K1635" s="16"/>
      <c r="L1635" s="16"/>
    </row>
    <row r="1636" spans="6:12">
      <c r="F1636" s="16"/>
      <c r="I1636" s="16"/>
      <c r="J1636" s="16"/>
      <c r="K1636" s="16"/>
      <c r="L1636" s="16"/>
    </row>
    <row r="1637" spans="6:12">
      <c r="F1637" s="16"/>
      <c r="I1637" s="16"/>
      <c r="J1637" s="16"/>
      <c r="K1637" s="16"/>
      <c r="L1637" s="16"/>
    </row>
    <row r="1638" spans="6:12">
      <c r="F1638" s="16"/>
      <c r="I1638" s="16"/>
      <c r="J1638" s="16"/>
      <c r="K1638" s="16"/>
      <c r="L1638" s="16"/>
    </row>
    <row r="1639" spans="6:12">
      <c r="F1639" s="16"/>
      <c r="I1639" s="16"/>
      <c r="J1639" s="16"/>
      <c r="K1639" s="16"/>
      <c r="L1639" s="16"/>
    </row>
    <row r="1640" spans="6:12">
      <c r="F1640" s="16"/>
      <c r="I1640" s="16"/>
      <c r="J1640" s="16"/>
      <c r="K1640" s="16"/>
      <c r="L1640" s="16"/>
    </row>
    <row r="1641" spans="6:12">
      <c r="F1641" s="16"/>
      <c r="I1641" s="16"/>
      <c r="J1641" s="16"/>
      <c r="K1641" s="16"/>
      <c r="L1641" s="16"/>
    </row>
    <row r="1642" spans="6:12">
      <c r="F1642" s="16"/>
      <c r="I1642" s="16"/>
      <c r="J1642" s="16"/>
      <c r="K1642" s="16"/>
      <c r="L1642" s="16"/>
    </row>
    <row r="1643" spans="6:12">
      <c r="F1643" s="16"/>
      <c r="I1643" s="16"/>
      <c r="J1643" s="16"/>
      <c r="K1643" s="16"/>
      <c r="L1643" s="16"/>
    </row>
    <row r="1644" spans="6:12">
      <c r="F1644" s="16"/>
      <c r="I1644" s="16"/>
      <c r="J1644" s="16"/>
      <c r="K1644" s="16"/>
      <c r="L1644" s="16"/>
    </row>
    <row r="1645" spans="6:12">
      <c r="F1645" s="16"/>
      <c r="I1645" s="16"/>
      <c r="J1645" s="16"/>
      <c r="K1645" s="16"/>
      <c r="L1645" s="16"/>
    </row>
    <row r="1646" spans="6:12">
      <c r="F1646" s="16"/>
      <c r="I1646" s="16"/>
      <c r="J1646" s="16"/>
      <c r="K1646" s="16"/>
      <c r="L1646" s="16"/>
    </row>
    <row r="1647" spans="6:12">
      <c r="F1647" s="16"/>
      <c r="I1647" s="16"/>
      <c r="J1647" s="16"/>
      <c r="K1647" s="16"/>
      <c r="L1647" s="16"/>
    </row>
    <row r="1648" spans="6:12">
      <c r="F1648" s="16"/>
      <c r="I1648" s="16"/>
      <c r="J1648" s="16"/>
      <c r="K1648" s="16"/>
      <c r="L1648" s="16"/>
    </row>
    <row r="1649" spans="6:12">
      <c r="F1649" s="16"/>
      <c r="I1649" s="16"/>
      <c r="J1649" s="16"/>
      <c r="K1649" s="16"/>
      <c r="L1649" s="16"/>
    </row>
    <row r="1650" spans="6:12">
      <c r="F1650" s="16"/>
      <c r="I1650" s="16"/>
      <c r="J1650" s="16"/>
      <c r="K1650" s="16"/>
      <c r="L1650" s="16"/>
    </row>
    <row r="1651" spans="6:12">
      <c r="F1651" s="16"/>
      <c r="I1651" s="16"/>
      <c r="J1651" s="16"/>
      <c r="K1651" s="16"/>
      <c r="L1651" s="16"/>
    </row>
    <row r="1652" spans="6:12">
      <c r="F1652" s="16"/>
      <c r="I1652" s="16"/>
      <c r="J1652" s="16"/>
      <c r="K1652" s="16"/>
      <c r="L1652" s="16"/>
    </row>
    <row r="1653" spans="6:12">
      <c r="F1653" s="16"/>
      <c r="I1653" s="16"/>
      <c r="J1653" s="16"/>
      <c r="K1653" s="16"/>
      <c r="L1653" s="16"/>
    </row>
    <row r="1654" spans="6:12">
      <c r="F1654" s="16"/>
      <c r="I1654" s="16"/>
      <c r="J1654" s="16"/>
      <c r="K1654" s="16"/>
      <c r="L1654" s="16"/>
    </row>
    <row r="1655" spans="6:12">
      <c r="F1655" s="16"/>
      <c r="I1655" s="16"/>
      <c r="J1655" s="16"/>
      <c r="K1655" s="16"/>
      <c r="L1655" s="16"/>
    </row>
    <row r="1656" spans="6:12">
      <c r="F1656" s="16"/>
      <c r="I1656" s="16"/>
      <c r="J1656" s="16"/>
      <c r="K1656" s="16"/>
      <c r="L1656" s="16"/>
    </row>
    <row r="1657" spans="6:12">
      <c r="F1657" s="16"/>
      <c r="I1657" s="16"/>
      <c r="J1657" s="16"/>
      <c r="K1657" s="16"/>
      <c r="L1657" s="16"/>
    </row>
    <row r="1658" spans="6:12">
      <c r="F1658" s="16"/>
      <c r="I1658" s="16"/>
      <c r="J1658" s="16"/>
      <c r="K1658" s="16"/>
      <c r="L1658" s="16"/>
    </row>
    <row r="1659" spans="6:12">
      <c r="F1659" s="16"/>
      <c r="I1659" s="16"/>
      <c r="J1659" s="16"/>
      <c r="K1659" s="16"/>
      <c r="L1659" s="16"/>
    </row>
    <row r="1660" spans="6:12">
      <c r="F1660" s="16"/>
      <c r="I1660" s="16"/>
      <c r="J1660" s="16"/>
      <c r="K1660" s="16"/>
      <c r="L1660" s="16"/>
    </row>
    <row r="1661" spans="6:12">
      <c r="F1661" s="16"/>
      <c r="I1661" s="16"/>
      <c r="J1661" s="16"/>
      <c r="K1661" s="16"/>
      <c r="L1661" s="16"/>
    </row>
    <row r="1662" spans="6:12">
      <c r="F1662" s="16"/>
      <c r="I1662" s="16"/>
      <c r="J1662" s="16"/>
      <c r="K1662" s="16"/>
      <c r="L1662" s="16"/>
    </row>
    <row r="1663" spans="6:12">
      <c r="F1663" s="16"/>
      <c r="I1663" s="16"/>
      <c r="J1663" s="16"/>
      <c r="K1663" s="16"/>
      <c r="L1663" s="16"/>
    </row>
    <row r="1664" spans="6:12">
      <c r="F1664" s="16"/>
      <c r="I1664" s="16"/>
      <c r="J1664" s="16"/>
      <c r="K1664" s="16"/>
      <c r="L1664" s="16"/>
    </row>
    <row r="1665" spans="6:12">
      <c r="F1665" s="16"/>
      <c r="I1665" s="16"/>
      <c r="J1665" s="16"/>
      <c r="K1665" s="16"/>
      <c r="L1665" s="16"/>
    </row>
    <row r="1666" spans="6:12">
      <c r="F1666" s="16"/>
      <c r="I1666" s="16"/>
      <c r="J1666" s="16"/>
      <c r="K1666" s="16"/>
      <c r="L1666" s="16"/>
    </row>
    <row r="1667" spans="6:12">
      <c r="F1667" s="16"/>
      <c r="I1667" s="16"/>
      <c r="J1667" s="16"/>
      <c r="K1667" s="16"/>
      <c r="L1667" s="16"/>
    </row>
    <row r="1668" spans="6:12">
      <c r="F1668" s="16"/>
      <c r="I1668" s="16"/>
      <c r="J1668" s="16"/>
      <c r="K1668" s="16"/>
      <c r="L1668" s="16"/>
    </row>
    <row r="1669" spans="6:12">
      <c r="F1669" s="16"/>
      <c r="I1669" s="16"/>
      <c r="J1669" s="16"/>
      <c r="K1669" s="16"/>
      <c r="L1669" s="16"/>
    </row>
    <row r="1670" spans="6:12">
      <c r="F1670" s="16"/>
      <c r="I1670" s="16"/>
      <c r="J1670" s="16"/>
      <c r="K1670" s="16"/>
      <c r="L1670" s="16"/>
    </row>
    <row r="1671" spans="6:12">
      <c r="F1671" s="16"/>
      <c r="I1671" s="16"/>
      <c r="J1671" s="16"/>
      <c r="K1671" s="16"/>
      <c r="L1671" s="16"/>
    </row>
    <row r="1672" spans="6:12">
      <c r="F1672" s="16"/>
      <c r="I1672" s="16"/>
      <c r="J1672" s="16"/>
      <c r="K1672" s="16"/>
      <c r="L1672" s="16"/>
    </row>
    <row r="1673" spans="6:12">
      <c r="F1673" s="16"/>
      <c r="I1673" s="16"/>
      <c r="J1673" s="16"/>
      <c r="K1673" s="16"/>
      <c r="L1673" s="16"/>
    </row>
    <row r="1674" spans="6:12">
      <c r="F1674" s="16"/>
      <c r="I1674" s="16"/>
      <c r="J1674" s="16"/>
      <c r="K1674" s="16"/>
      <c r="L1674" s="16"/>
    </row>
    <row r="1675" spans="6:12">
      <c r="F1675" s="16"/>
      <c r="I1675" s="16"/>
      <c r="J1675" s="16"/>
      <c r="K1675" s="16"/>
      <c r="L1675" s="16"/>
    </row>
    <row r="1676" spans="6:12">
      <c r="F1676" s="16"/>
      <c r="I1676" s="16"/>
      <c r="J1676" s="16"/>
      <c r="K1676" s="16"/>
      <c r="L1676" s="16"/>
    </row>
    <row r="1677" spans="6:12">
      <c r="F1677" s="16"/>
      <c r="I1677" s="16"/>
      <c r="J1677" s="16"/>
      <c r="K1677" s="16"/>
      <c r="L1677" s="16"/>
    </row>
    <row r="1678" spans="6:12">
      <c r="F1678" s="16"/>
      <c r="I1678" s="16"/>
      <c r="J1678" s="16"/>
      <c r="K1678" s="16"/>
      <c r="L1678" s="16"/>
    </row>
    <row r="1679" spans="6:12">
      <c r="F1679" s="16"/>
      <c r="I1679" s="16"/>
      <c r="J1679" s="16"/>
      <c r="K1679" s="16"/>
      <c r="L1679" s="16"/>
    </row>
    <row r="1680" spans="6:12">
      <c r="F1680" s="16"/>
      <c r="I1680" s="16"/>
      <c r="J1680" s="16"/>
      <c r="K1680" s="16"/>
      <c r="L1680" s="16"/>
    </row>
    <row r="1681" spans="6:12">
      <c r="F1681" s="16"/>
      <c r="I1681" s="16"/>
      <c r="J1681" s="16"/>
      <c r="K1681" s="16"/>
      <c r="L1681" s="16"/>
    </row>
    <row r="1682" spans="6:12">
      <c r="F1682" s="16"/>
      <c r="I1682" s="16"/>
      <c r="J1682" s="16"/>
      <c r="K1682" s="16"/>
      <c r="L1682" s="16"/>
    </row>
    <row r="1683" spans="6:12">
      <c r="F1683" s="16"/>
      <c r="I1683" s="16"/>
      <c r="J1683" s="16"/>
      <c r="K1683" s="16"/>
      <c r="L1683" s="16"/>
    </row>
    <row r="1684" spans="6:12">
      <c r="F1684" s="16"/>
      <c r="I1684" s="16"/>
      <c r="J1684" s="16"/>
      <c r="K1684" s="16"/>
      <c r="L1684" s="16"/>
    </row>
    <row r="1685" spans="6:12">
      <c r="F1685" s="16"/>
      <c r="I1685" s="16"/>
      <c r="J1685" s="16"/>
      <c r="K1685" s="16"/>
      <c r="L1685" s="16"/>
    </row>
    <row r="1686" spans="6:12">
      <c r="F1686" s="16"/>
      <c r="I1686" s="16"/>
      <c r="J1686" s="16"/>
      <c r="K1686" s="16"/>
      <c r="L1686" s="16"/>
    </row>
    <row r="1687" spans="6:12">
      <c r="F1687" s="16"/>
      <c r="I1687" s="16"/>
      <c r="J1687" s="16"/>
      <c r="K1687" s="16"/>
      <c r="L1687" s="16"/>
    </row>
    <row r="1688" spans="6:12">
      <c r="F1688" s="16"/>
      <c r="I1688" s="16"/>
      <c r="J1688" s="16"/>
      <c r="K1688" s="16"/>
      <c r="L1688" s="16"/>
    </row>
    <row r="1689" spans="6:12">
      <c r="F1689" s="16"/>
      <c r="I1689" s="16"/>
      <c r="J1689" s="16"/>
      <c r="K1689" s="16"/>
      <c r="L1689" s="16"/>
    </row>
    <row r="1690" spans="6:12">
      <c r="F1690" s="16"/>
      <c r="I1690" s="16"/>
      <c r="J1690" s="16"/>
      <c r="K1690" s="16"/>
      <c r="L1690" s="16"/>
    </row>
    <row r="1691" spans="6:12">
      <c r="F1691" s="16"/>
      <c r="I1691" s="16"/>
      <c r="J1691" s="16"/>
      <c r="K1691" s="16"/>
      <c r="L1691" s="16"/>
    </row>
    <row r="1692" spans="6:12">
      <c r="F1692" s="16"/>
      <c r="I1692" s="16"/>
      <c r="J1692" s="16"/>
      <c r="K1692" s="16"/>
      <c r="L1692" s="16"/>
    </row>
    <row r="1693" spans="6:12">
      <c r="F1693" s="16"/>
      <c r="I1693" s="16"/>
      <c r="J1693" s="16"/>
      <c r="K1693" s="16"/>
      <c r="L1693" s="16"/>
    </row>
    <row r="1694" spans="6:12">
      <c r="F1694" s="16"/>
      <c r="I1694" s="16"/>
      <c r="J1694" s="16"/>
      <c r="K1694" s="16"/>
      <c r="L1694" s="16"/>
    </row>
    <row r="1695" spans="6:12">
      <c r="F1695" s="16"/>
      <c r="I1695" s="16"/>
      <c r="J1695" s="16"/>
      <c r="K1695" s="16"/>
      <c r="L1695" s="16"/>
    </row>
    <row r="1696" spans="6:12">
      <c r="F1696" s="16"/>
      <c r="I1696" s="16"/>
      <c r="J1696" s="16"/>
      <c r="K1696" s="16"/>
      <c r="L1696" s="16"/>
    </row>
    <row r="1697" spans="6:12">
      <c r="F1697" s="16"/>
      <c r="I1697" s="16"/>
      <c r="J1697" s="16"/>
      <c r="K1697" s="16"/>
      <c r="L1697" s="16"/>
    </row>
    <row r="1698" spans="6:12">
      <c r="F1698" s="16"/>
      <c r="I1698" s="16"/>
      <c r="J1698" s="16"/>
      <c r="K1698" s="16"/>
      <c r="L1698" s="16"/>
    </row>
    <row r="1699" spans="6:12">
      <c r="F1699" s="16"/>
      <c r="I1699" s="16"/>
      <c r="J1699" s="16"/>
      <c r="K1699" s="16"/>
      <c r="L1699" s="16"/>
    </row>
    <row r="1700" spans="6:12">
      <c r="F1700" s="16"/>
      <c r="I1700" s="16"/>
      <c r="J1700" s="16"/>
      <c r="K1700" s="16"/>
      <c r="L1700" s="16"/>
    </row>
    <row r="1701" spans="6:12">
      <c r="F1701" s="16"/>
      <c r="I1701" s="16"/>
      <c r="J1701" s="16"/>
      <c r="K1701" s="16"/>
      <c r="L1701" s="16"/>
    </row>
    <row r="1702" spans="6:12">
      <c r="F1702" s="16"/>
      <c r="I1702" s="16"/>
      <c r="J1702" s="16"/>
      <c r="K1702" s="16"/>
      <c r="L1702" s="16"/>
    </row>
    <row r="1703" spans="6:12">
      <c r="F1703" s="16"/>
      <c r="I1703" s="16"/>
      <c r="J1703" s="16"/>
      <c r="K1703" s="16"/>
      <c r="L1703" s="16"/>
    </row>
    <row r="1704" spans="6:12">
      <c r="F1704" s="16"/>
      <c r="I1704" s="16"/>
      <c r="J1704" s="16"/>
      <c r="K1704" s="16"/>
      <c r="L1704" s="16"/>
    </row>
    <row r="1705" spans="6:12">
      <c r="F1705" s="16"/>
      <c r="I1705" s="16"/>
      <c r="J1705" s="16"/>
      <c r="K1705" s="16"/>
      <c r="L1705" s="16"/>
    </row>
    <row r="1706" spans="6:12">
      <c r="F1706" s="16"/>
      <c r="I1706" s="16"/>
      <c r="J1706" s="16"/>
      <c r="K1706" s="16"/>
      <c r="L1706" s="16"/>
    </row>
    <row r="1707" spans="6:12">
      <c r="F1707" s="16"/>
      <c r="I1707" s="16"/>
      <c r="J1707" s="16"/>
      <c r="K1707" s="16"/>
      <c r="L1707" s="16"/>
    </row>
    <row r="1708" spans="6:12">
      <c r="F1708" s="16"/>
      <c r="I1708" s="16"/>
      <c r="J1708" s="16"/>
      <c r="K1708" s="16"/>
      <c r="L1708" s="16"/>
    </row>
    <row r="1709" spans="6:12">
      <c r="F1709" s="16"/>
      <c r="I1709" s="16"/>
      <c r="J1709" s="16"/>
      <c r="K1709" s="16"/>
      <c r="L1709" s="16"/>
    </row>
    <row r="1710" spans="6:12">
      <c r="F1710" s="16"/>
      <c r="I1710" s="16"/>
      <c r="J1710" s="16"/>
      <c r="K1710" s="16"/>
      <c r="L1710" s="16"/>
    </row>
    <row r="1711" spans="6:12">
      <c r="F1711" s="16"/>
      <c r="I1711" s="16"/>
      <c r="J1711" s="16"/>
      <c r="K1711" s="16"/>
      <c r="L1711" s="16"/>
    </row>
    <row r="1712" spans="6:12">
      <c r="F1712" s="16"/>
      <c r="I1712" s="16"/>
      <c r="J1712" s="16"/>
      <c r="K1712" s="16"/>
      <c r="L1712" s="16"/>
    </row>
    <row r="1713" spans="6:12">
      <c r="F1713" s="16"/>
      <c r="I1713" s="16"/>
      <c r="J1713" s="16"/>
      <c r="K1713" s="16"/>
      <c r="L1713" s="16"/>
    </row>
    <row r="1714" spans="6:12">
      <c r="F1714" s="16"/>
      <c r="I1714" s="16"/>
      <c r="J1714" s="16"/>
      <c r="K1714" s="16"/>
      <c r="L1714" s="16"/>
    </row>
    <row r="1715" spans="6:12">
      <c r="F1715" s="16"/>
      <c r="I1715" s="16"/>
      <c r="J1715" s="16"/>
      <c r="K1715" s="16"/>
      <c r="L1715" s="16"/>
    </row>
    <row r="1716" spans="6:12">
      <c r="F1716" s="16"/>
      <c r="I1716" s="16"/>
      <c r="J1716" s="16"/>
      <c r="K1716" s="16"/>
      <c r="L1716" s="16"/>
    </row>
    <row r="1717" spans="6:12">
      <c r="F1717" s="16"/>
      <c r="I1717" s="16"/>
      <c r="J1717" s="16"/>
      <c r="K1717" s="16"/>
      <c r="L1717" s="16"/>
    </row>
    <row r="1718" spans="6:12">
      <c r="F1718" s="16"/>
      <c r="I1718" s="16"/>
      <c r="J1718" s="16"/>
      <c r="K1718" s="16"/>
      <c r="L1718" s="16"/>
    </row>
    <row r="1719" spans="6:12">
      <c r="F1719" s="16"/>
      <c r="I1719" s="16"/>
      <c r="J1719" s="16"/>
      <c r="K1719" s="16"/>
      <c r="L1719" s="16"/>
    </row>
    <row r="1720" spans="6:12">
      <c r="F1720" s="16"/>
      <c r="I1720" s="16"/>
      <c r="J1720" s="16"/>
      <c r="K1720" s="16"/>
      <c r="L1720" s="16"/>
    </row>
    <row r="1721" spans="6:12">
      <c r="F1721" s="16"/>
      <c r="I1721" s="16"/>
      <c r="J1721" s="16"/>
      <c r="K1721" s="16"/>
      <c r="L1721" s="16"/>
    </row>
    <row r="1722" spans="6:12">
      <c r="F1722" s="16"/>
      <c r="I1722" s="16"/>
      <c r="J1722" s="16"/>
      <c r="K1722" s="16"/>
      <c r="L1722" s="16"/>
    </row>
    <row r="1723" spans="6:12">
      <c r="F1723" s="16"/>
      <c r="I1723" s="16"/>
      <c r="J1723" s="16"/>
      <c r="K1723" s="16"/>
      <c r="L1723" s="16"/>
    </row>
    <row r="1724" spans="6:12">
      <c r="F1724" s="16"/>
      <c r="I1724" s="16"/>
      <c r="J1724" s="16"/>
      <c r="K1724" s="16"/>
      <c r="L1724" s="16"/>
    </row>
    <row r="1725" spans="6:12">
      <c r="F1725" s="16"/>
      <c r="I1725" s="16"/>
      <c r="J1725" s="16"/>
      <c r="K1725" s="16"/>
      <c r="L1725" s="16"/>
    </row>
    <row r="1726" spans="6:12">
      <c r="F1726" s="16"/>
      <c r="I1726" s="16"/>
      <c r="J1726" s="16"/>
      <c r="K1726" s="16"/>
      <c r="L1726" s="16"/>
    </row>
    <row r="1727" spans="6:12">
      <c r="F1727" s="16"/>
      <c r="I1727" s="16"/>
      <c r="J1727" s="16"/>
      <c r="K1727" s="16"/>
      <c r="L1727" s="16"/>
    </row>
    <row r="1728" spans="6:12">
      <c r="F1728" s="16"/>
      <c r="I1728" s="16"/>
      <c r="J1728" s="16"/>
      <c r="K1728" s="16"/>
      <c r="L1728" s="16"/>
    </row>
    <row r="1729" spans="6:12">
      <c r="F1729" s="16"/>
      <c r="I1729" s="16"/>
      <c r="J1729" s="16"/>
      <c r="K1729" s="16"/>
      <c r="L1729" s="16"/>
    </row>
    <row r="1730" spans="6:12">
      <c r="F1730" s="16"/>
      <c r="I1730" s="16"/>
      <c r="J1730" s="16"/>
      <c r="K1730" s="16"/>
      <c r="L1730" s="16"/>
    </row>
    <row r="1731" spans="6:12">
      <c r="F1731" s="16"/>
      <c r="I1731" s="16"/>
      <c r="J1731" s="16"/>
      <c r="K1731" s="16"/>
      <c r="L1731" s="16"/>
    </row>
    <row r="1732" spans="6:12">
      <c r="F1732" s="16"/>
      <c r="I1732" s="16"/>
      <c r="J1732" s="16"/>
      <c r="K1732" s="16"/>
      <c r="L1732" s="16"/>
    </row>
    <row r="1733" spans="6:12">
      <c r="F1733" s="16"/>
      <c r="I1733" s="16"/>
      <c r="J1733" s="16"/>
      <c r="K1733" s="16"/>
      <c r="L1733" s="16"/>
    </row>
    <row r="1734" spans="6:12">
      <c r="F1734" s="16"/>
      <c r="I1734" s="16"/>
      <c r="J1734" s="16"/>
      <c r="K1734" s="16"/>
      <c r="L1734" s="16"/>
    </row>
    <row r="1735" spans="6:12">
      <c r="F1735" s="16"/>
      <c r="I1735" s="16"/>
      <c r="J1735" s="16"/>
      <c r="K1735" s="16"/>
      <c r="L1735" s="16"/>
    </row>
    <row r="1736" spans="6:12">
      <c r="F1736" s="16"/>
      <c r="I1736" s="16"/>
      <c r="J1736" s="16"/>
      <c r="K1736" s="16"/>
      <c r="L1736" s="16"/>
    </row>
    <row r="1737" spans="6:12">
      <c r="F1737" s="16"/>
      <c r="I1737" s="16"/>
      <c r="J1737" s="16"/>
      <c r="K1737" s="16"/>
      <c r="L1737" s="16"/>
    </row>
    <row r="1738" spans="6:12">
      <c r="F1738" s="16"/>
      <c r="I1738" s="16"/>
      <c r="J1738" s="16"/>
      <c r="K1738" s="16"/>
      <c r="L1738" s="16"/>
    </row>
    <row r="1739" spans="6:12">
      <c r="F1739" s="16"/>
      <c r="I1739" s="16"/>
      <c r="J1739" s="16"/>
      <c r="K1739" s="16"/>
      <c r="L1739" s="16"/>
    </row>
    <row r="1740" spans="6:12">
      <c r="F1740" s="16"/>
      <c r="I1740" s="16"/>
      <c r="J1740" s="16"/>
      <c r="K1740" s="16"/>
      <c r="L1740" s="16"/>
    </row>
    <row r="1741" spans="6:12">
      <c r="F1741" s="16"/>
      <c r="I1741" s="16"/>
      <c r="J1741" s="16"/>
      <c r="K1741" s="16"/>
      <c r="L1741" s="16"/>
    </row>
    <row r="1742" spans="6:12">
      <c r="F1742" s="16"/>
      <c r="I1742" s="16"/>
      <c r="J1742" s="16"/>
      <c r="K1742" s="16"/>
      <c r="L1742" s="16"/>
    </row>
    <row r="1743" spans="6:12">
      <c r="F1743" s="16"/>
      <c r="I1743" s="16"/>
      <c r="J1743" s="16"/>
      <c r="K1743" s="16"/>
      <c r="L1743" s="16"/>
    </row>
    <row r="1744" spans="6:12">
      <c r="F1744" s="16"/>
      <c r="I1744" s="16"/>
      <c r="J1744" s="16"/>
      <c r="K1744" s="16"/>
      <c r="L1744" s="16"/>
    </row>
    <row r="1745" spans="6:12">
      <c r="F1745" s="16"/>
      <c r="I1745" s="16"/>
      <c r="J1745" s="16"/>
      <c r="K1745" s="16"/>
      <c r="L1745" s="16"/>
    </row>
    <row r="1746" spans="6:12">
      <c r="F1746" s="16"/>
      <c r="I1746" s="16"/>
      <c r="J1746" s="16"/>
      <c r="K1746" s="16"/>
      <c r="L1746" s="16"/>
    </row>
    <row r="1747" spans="6:12">
      <c r="F1747" s="16"/>
      <c r="I1747" s="16"/>
      <c r="J1747" s="16"/>
      <c r="K1747" s="16"/>
      <c r="L1747" s="16"/>
    </row>
    <row r="1748" spans="6:12">
      <c r="F1748" s="16"/>
      <c r="I1748" s="16"/>
      <c r="J1748" s="16"/>
      <c r="K1748" s="16"/>
      <c r="L1748" s="16"/>
    </row>
    <row r="1749" spans="6:12">
      <c r="F1749" s="16"/>
      <c r="I1749" s="16"/>
      <c r="J1749" s="16"/>
      <c r="K1749" s="16"/>
      <c r="L1749" s="16"/>
    </row>
    <row r="1750" spans="6:12">
      <c r="F1750" s="16"/>
      <c r="I1750" s="16"/>
      <c r="J1750" s="16"/>
      <c r="K1750" s="16"/>
      <c r="L1750" s="16"/>
    </row>
    <row r="1751" spans="6:12">
      <c r="F1751" s="16"/>
      <c r="I1751" s="16"/>
      <c r="J1751" s="16"/>
      <c r="K1751" s="16"/>
      <c r="L1751" s="16"/>
    </row>
    <row r="1752" spans="6:12">
      <c r="F1752" s="16"/>
      <c r="I1752" s="16"/>
      <c r="J1752" s="16"/>
      <c r="K1752" s="16"/>
      <c r="L1752" s="16"/>
    </row>
    <row r="1753" spans="6:12">
      <c r="F1753" s="16"/>
      <c r="I1753" s="16"/>
      <c r="J1753" s="16"/>
      <c r="K1753" s="16"/>
      <c r="L1753" s="16"/>
    </row>
    <row r="1754" spans="6:12">
      <c r="F1754" s="16"/>
      <c r="I1754" s="16"/>
      <c r="J1754" s="16"/>
      <c r="K1754" s="16"/>
      <c r="L1754" s="16"/>
    </row>
    <row r="1755" spans="6:12">
      <c r="F1755" s="16"/>
      <c r="I1755" s="16"/>
      <c r="J1755" s="16"/>
      <c r="K1755" s="16"/>
      <c r="L1755" s="16"/>
    </row>
    <row r="1756" spans="6:12">
      <c r="F1756" s="16"/>
      <c r="I1756" s="16"/>
      <c r="J1756" s="16"/>
      <c r="K1756" s="16"/>
      <c r="L1756" s="16"/>
    </row>
    <row r="1757" spans="6:12">
      <c r="F1757" s="16"/>
      <c r="I1757" s="16"/>
      <c r="J1757" s="16"/>
      <c r="K1757" s="16"/>
      <c r="L1757" s="16"/>
    </row>
    <row r="1758" spans="6:12">
      <c r="F1758" s="16"/>
      <c r="I1758" s="16"/>
      <c r="J1758" s="16"/>
      <c r="K1758" s="16"/>
      <c r="L1758" s="16"/>
    </row>
    <row r="1759" spans="6:12">
      <c r="F1759" s="16"/>
      <c r="I1759" s="16"/>
      <c r="J1759" s="16"/>
      <c r="K1759" s="16"/>
      <c r="L1759" s="16"/>
    </row>
    <row r="1760" spans="6:12">
      <c r="F1760" s="16"/>
      <c r="I1760" s="16"/>
      <c r="J1760" s="16"/>
      <c r="K1760" s="16"/>
      <c r="L1760" s="16"/>
    </row>
    <row r="1761" spans="6:12">
      <c r="F1761" s="16"/>
      <c r="I1761" s="16"/>
      <c r="J1761" s="16"/>
      <c r="K1761" s="16"/>
      <c r="L1761" s="16"/>
    </row>
    <row r="1762" spans="6:12">
      <c r="F1762" s="16"/>
      <c r="I1762" s="16"/>
      <c r="J1762" s="16"/>
      <c r="K1762" s="16"/>
      <c r="L1762" s="16"/>
    </row>
    <row r="1763" spans="6:12">
      <c r="F1763" s="16"/>
      <c r="I1763" s="16"/>
      <c r="J1763" s="16"/>
      <c r="K1763" s="16"/>
      <c r="L1763" s="16"/>
    </row>
    <row r="1764" spans="6:12">
      <c r="F1764" s="16"/>
      <c r="I1764" s="16"/>
      <c r="J1764" s="16"/>
      <c r="K1764" s="16"/>
      <c r="L1764" s="16"/>
    </row>
    <row r="1765" spans="6:12">
      <c r="F1765" s="16"/>
      <c r="I1765" s="16"/>
      <c r="J1765" s="16"/>
      <c r="K1765" s="16"/>
      <c r="L1765" s="16"/>
    </row>
    <row r="1766" spans="6:12">
      <c r="F1766" s="16"/>
      <c r="I1766" s="16"/>
      <c r="J1766" s="16"/>
      <c r="K1766" s="16"/>
      <c r="L1766" s="16"/>
    </row>
    <row r="1767" spans="6:12">
      <c r="F1767" s="16"/>
      <c r="I1767" s="16"/>
      <c r="J1767" s="16"/>
      <c r="K1767" s="16"/>
      <c r="L1767" s="16"/>
    </row>
    <row r="1768" spans="6:12">
      <c r="F1768" s="16"/>
      <c r="I1768" s="16"/>
      <c r="J1768" s="16"/>
      <c r="K1768" s="16"/>
      <c r="L1768" s="16"/>
    </row>
    <row r="1769" spans="6:12">
      <c r="F1769" s="16"/>
      <c r="I1769" s="16"/>
      <c r="J1769" s="16"/>
      <c r="K1769" s="16"/>
      <c r="L1769" s="16"/>
    </row>
    <row r="1770" spans="6:12">
      <c r="F1770" s="16"/>
      <c r="I1770" s="16"/>
      <c r="J1770" s="16"/>
      <c r="K1770" s="16"/>
      <c r="L1770" s="16"/>
    </row>
    <row r="1771" spans="6:12">
      <c r="F1771" s="16"/>
      <c r="I1771" s="16"/>
      <c r="J1771" s="16"/>
      <c r="K1771" s="16"/>
      <c r="L1771" s="16"/>
    </row>
    <row r="1772" spans="6:12">
      <c r="F1772" s="16"/>
      <c r="I1772" s="16"/>
      <c r="J1772" s="16"/>
      <c r="K1772" s="16"/>
      <c r="L1772" s="16"/>
    </row>
    <row r="1773" spans="6:12">
      <c r="F1773" s="16"/>
      <c r="I1773" s="16"/>
      <c r="J1773" s="16"/>
      <c r="K1773" s="16"/>
      <c r="L1773" s="16"/>
    </row>
    <row r="1774" spans="6:12">
      <c r="F1774" s="16"/>
      <c r="I1774" s="16"/>
      <c r="J1774" s="16"/>
      <c r="K1774" s="16"/>
      <c r="L1774" s="16"/>
    </row>
    <row r="1775" spans="6:12">
      <c r="F1775" s="16"/>
      <c r="I1775" s="16"/>
      <c r="J1775" s="16"/>
      <c r="K1775" s="16"/>
      <c r="L1775" s="16"/>
    </row>
    <row r="1776" spans="6:12">
      <c r="F1776" s="16"/>
      <c r="I1776" s="16"/>
      <c r="J1776" s="16"/>
      <c r="K1776" s="16"/>
      <c r="L1776" s="16"/>
    </row>
    <row r="1777" spans="6:12">
      <c r="F1777" s="16"/>
      <c r="I1777" s="16"/>
      <c r="J1777" s="16"/>
      <c r="K1777" s="16"/>
      <c r="L1777" s="16"/>
    </row>
    <row r="1778" spans="6:12">
      <c r="F1778" s="16"/>
      <c r="I1778" s="16"/>
      <c r="J1778" s="16"/>
      <c r="K1778" s="16"/>
      <c r="L1778" s="16"/>
    </row>
    <row r="1779" spans="6:12">
      <c r="F1779" s="16"/>
      <c r="I1779" s="16"/>
      <c r="J1779" s="16"/>
      <c r="K1779" s="16"/>
      <c r="L1779" s="16"/>
    </row>
    <row r="1780" spans="6:12">
      <c r="F1780" s="16"/>
      <c r="I1780" s="16"/>
      <c r="J1780" s="16"/>
      <c r="K1780" s="16"/>
      <c r="L1780" s="16"/>
    </row>
    <row r="1781" spans="6:12">
      <c r="F1781" s="16"/>
      <c r="I1781" s="16"/>
      <c r="J1781" s="16"/>
      <c r="K1781" s="16"/>
      <c r="L1781" s="16"/>
    </row>
    <row r="1782" spans="6:12">
      <c r="F1782" s="16"/>
      <c r="I1782" s="16"/>
      <c r="J1782" s="16"/>
      <c r="K1782" s="16"/>
      <c r="L1782" s="16"/>
    </row>
    <row r="1783" spans="6:12">
      <c r="F1783" s="16"/>
      <c r="I1783" s="16"/>
      <c r="J1783" s="16"/>
      <c r="K1783" s="16"/>
      <c r="L1783" s="16"/>
    </row>
    <row r="1784" spans="6:12">
      <c r="F1784" s="16"/>
      <c r="I1784" s="16"/>
      <c r="J1784" s="16"/>
      <c r="K1784" s="16"/>
      <c r="L1784" s="16"/>
    </row>
    <row r="1785" spans="6:12">
      <c r="F1785" s="16"/>
      <c r="I1785" s="16"/>
      <c r="J1785" s="16"/>
      <c r="K1785" s="16"/>
      <c r="L1785" s="16"/>
    </row>
    <row r="1786" spans="6:12">
      <c r="F1786" s="16"/>
      <c r="I1786" s="16"/>
      <c r="J1786" s="16"/>
      <c r="K1786" s="16"/>
      <c r="L1786" s="16"/>
    </row>
    <row r="1787" spans="6:12">
      <c r="F1787" s="16"/>
      <c r="I1787" s="16"/>
      <c r="J1787" s="16"/>
      <c r="K1787" s="16"/>
      <c r="L1787" s="16"/>
    </row>
    <row r="1788" spans="6:12">
      <c r="F1788" s="16"/>
      <c r="I1788" s="16"/>
      <c r="J1788" s="16"/>
      <c r="K1788" s="16"/>
      <c r="L1788" s="16"/>
    </row>
    <row r="1789" spans="6:12">
      <c r="F1789" s="16"/>
      <c r="I1789" s="16"/>
      <c r="J1789" s="16"/>
      <c r="K1789" s="16"/>
      <c r="L1789" s="16"/>
    </row>
    <row r="1790" spans="6:12">
      <c r="F1790" s="16"/>
      <c r="I1790" s="16"/>
      <c r="J1790" s="16"/>
      <c r="K1790" s="16"/>
      <c r="L1790" s="16"/>
    </row>
    <row r="1791" spans="6:12">
      <c r="F1791" s="16"/>
      <c r="I1791" s="16"/>
      <c r="J1791" s="16"/>
      <c r="K1791" s="16"/>
      <c r="L1791" s="16"/>
    </row>
    <row r="1792" spans="6:12">
      <c r="F1792" s="16"/>
      <c r="I1792" s="16"/>
      <c r="J1792" s="16"/>
      <c r="K1792" s="16"/>
      <c r="L1792" s="16"/>
    </row>
    <row r="1793" spans="6:12">
      <c r="F1793" s="16"/>
      <c r="I1793" s="16"/>
      <c r="J1793" s="16"/>
      <c r="K1793" s="16"/>
      <c r="L1793" s="16"/>
    </row>
    <row r="1794" spans="6:12">
      <c r="F1794" s="16"/>
      <c r="I1794" s="16"/>
      <c r="J1794" s="16"/>
      <c r="K1794" s="16"/>
      <c r="L1794" s="16"/>
    </row>
    <row r="1795" spans="6:12">
      <c r="F1795" s="16"/>
      <c r="I1795" s="16"/>
      <c r="J1795" s="16"/>
      <c r="K1795" s="16"/>
      <c r="L1795" s="16"/>
    </row>
    <row r="1796" spans="6:12">
      <c r="F1796" s="16"/>
      <c r="I1796" s="16"/>
      <c r="J1796" s="16"/>
      <c r="K1796" s="16"/>
      <c r="L1796" s="16"/>
    </row>
    <row r="1797" spans="6:12">
      <c r="F1797" s="16"/>
      <c r="I1797" s="16"/>
      <c r="J1797" s="16"/>
      <c r="K1797" s="16"/>
      <c r="L1797" s="16"/>
    </row>
    <row r="1798" spans="6:12">
      <c r="F1798" s="16"/>
      <c r="I1798" s="16"/>
      <c r="J1798" s="16"/>
      <c r="K1798" s="16"/>
      <c r="L1798" s="16"/>
    </row>
    <row r="1799" spans="6:12">
      <c r="F1799" s="16"/>
      <c r="I1799" s="16"/>
      <c r="J1799" s="16"/>
      <c r="K1799" s="16"/>
      <c r="L1799" s="16"/>
    </row>
    <row r="1800" spans="6:12">
      <c r="F1800" s="16"/>
      <c r="I1800" s="16"/>
      <c r="J1800" s="16"/>
      <c r="K1800" s="16"/>
      <c r="L1800" s="16"/>
    </row>
    <row r="1801" spans="6:12">
      <c r="F1801" s="16"/>
      <c r="I1801" s="16"/>
      <c r="J1801" s="16"/>
      <c r="K1801" s="16"/>
      <c r="L1801" s="16"/>
    </row>
    <row r="1802" spans="6:12">
      <c r="F1802" s="16"/>
      <c r="I1802" s="16"/>
      <c r="J1802" s="16"/>
      <c r="K1802" s="16"/>
      <c r="L1802" s="16"/>
    </row>
    <row r="1803" spans="6:12">
      <c r="F1803" s="16"/>
      <c r="I1803" s="16"/>
      <c r="J1803" s="16"/>
      <c r="K1803" s="16"/>
      <c r="L1803" s="16"/>
    </row>
    <row r="1804" spans="6:12">
      <c r="F1804" s="16"/>
      <c r="I1804" s="16"/>
      <c r="J1804" s="16"/>
      <c r="K1804" s="16"/>
      <c r="L1804" s="16"/>
    </row>
    <row r="1805" spans="6:12">
      <c r="F1805" s="16"/>
      <c r="I1805" s="16"/>
      <c r="J1805" s="16"/>
      <c r="K1805" s="16"/>
      <c r="L1805" s="16"/>
    </row>
    <row r="1806" spans="6:12">
      <c r="F1806" s="16"/>
      <c r="I1806" s="16"/>
      <c r="J1806" s="16"/>
      <c r="K1806" s="16"/>
      <c r="L1806" s="16"/>
    </row>
    <row r="1807" spans="6:12">
      <c r="F1807" s="16"/>
      <c r="I1807" s="16"/>
      <c r="J1807" s="16"/>
      <c r="K1807" s="16"/>
      <c r="L1807" s="16"/>
    </row>
    <row r="1808" spans="6:12">
      <c r="F1808" s="16"/>
      <c r="I1808" s="16"/>
      <c r="J1808" s="16"/>
      <c r="K1808" s="16"/>
      <c r="L1808" s="16"/>
    </row>
    <row r="1809" spans="6:12">
      <c r="F1809" s="16"/>
      <c r="I1809" s="16"/>
      <c r="J1809" s="16"/>
      <c r="K1809" s="16"/>
      <c r="L1809" s="16"/>
    </row>
    <row r="1810" spans="6:12">
      <c r="F1810" s="16"/>
      <c r="I1810" s="16"/>
      <c r="J1810" s="16"/>
      <c r="K1810" s="16"/>
      <c r="L1810" s="16"/>
    </row>
    <row r="1811" spans="6:12">
      <c r="F1811" s="16"/>
      <c r="I1811" s="16"/>
      <c r="J1811" s="16"/>
      <c r="K1811" s="16"/>
      <c r="L1811" s="16"/>
    </row>
    <row r="1812" spans="6:12">
      <c r="F1812" s="16"/>
      <c r="I1812" s="16"/>
      <c r="J1812" s="16"/>
      <c r="K1812" s="16"/>
      <c r="L1812" s="16"/>
    </row>
    <row r="1813" spans="6:12">
      <c r="F1813" s="16"/>
      <c r="I1813" s="16"/>
      <c r="J1813" s="16"/>
      <c r="K1813" s="16"/>
      <c r="L1813" s="16"/>
    </row>
    <row r="1814" spans="6:12">
      <c r="F1814" s="16"/>
      <c r="I1814" s="16"/>
      <c r="J1814" s="16"/>
      <c r="K1814" s="16"/>
      <c r="L1814" s="16"/>
    </row>
    <row r="1815" spans="6:12">
      <c r="F1815" s="16"/>
      <c r="I1815" s="16"/>
      <c r="J1815" s="16"/>
      <c r="K1815" s="16"/>
      <c r="L1815" s="16"/>
    </row>
    <row r="1816" spans="6:12">
      <c r="F1816" s="16"/>
      <c r="I1816" s="16"/>
      <c r="J1816" s="16"/>
      <c r="K1816" s="16"/>
      <c r="L1816" s="16"/>
    </row>
    <row r="1817" spans="6:12">
      <c r="F1817" s="16"/>
      <c r="I1817" s="16"/>
      <c r="J1817" s="16"/>
      <c r="K1817" s="16"/>
      <c r="L1817" s="16"/>
    </row>
    <row r="1818" spans="6:12">
      <c r="F1818" s="16"/>
      <c r="I1818" s="16"/>
      <c r="J1818" s="16"/>
      <c r="K1818" s="16"/>
      <c r="L1818" s="16"/>
    </row>
    <row r="1819" spans="6:12">
      <c r="F1819" s="16"/>
      <c r="I1819" s="16"/>
      <c r="J1819" s="16"/>
      <c r="K1819" s="16"/>
      <c r="L1819" s="16"/>
    </row>
    <row r="1820" spans="6:12">
      <c r="F1820" s="16"/>
      <c r="I1820" s="16"/>
      <c r="J1820" s="16"/>
      <c r="K1820" s="16"/>
      <c r="L1820" s="16"/>
    </row>
    <row r="1821" spans="6:12">
      <c r="F1821" s="16"/>
      <c r="I1821" s="16"/>
      <c r="J1821" s="16"/>
      <c r="K1821" s="16"/>
      <c r="L1821" s="16"/>
    </row>
    <row r="1822" spans="6:12">
      <c r="F1822" s="16"/>
      <c r="I1822" s="16"/>
      <c r="J1822" s="16"/>
      <c r="K1822" s="16"/>
      <c r="L1822" s="16"/>
    </row>
    <row r="1823" spans="6:12">
      <c r="F1823" s="16"/>
      <c r="I1823" s="16"/>
      <c r="J1823" s="16"/>
      <c r="K1823" s="16"/>
      <c r="L1823" s="16"/>
    </row>
    <row r="1824" spans="6:12">
      <c r="F1824" s="16"/>
      <c r="I1824" s="16"/>
      <c r="J1824" s="16"/>
      <c r="K1824" s="16"/>
      <c r="L1824" s="16"/>
    </row>
    <row r="1825" spans="6:12">
      <c r="F1825" s="16"/>
      <c r="I1825" s="16"/>
      <c r="J1825" s="16"/>
      <c r="K1825" s="16"/>
      <c r="L1825" s="16"/>
    </row>
    <row r="1826" spans="6:12">
      <c r="F1826" s="16"/>
      <c r="I1826" s="16"/>
      <c r="J1826" s="16"/>
      <c r="K1826" s="16"/>
      <c r="L1826" s="16"/>
    </row>
    <row r="1827" spans="6:12">
      <c r="F1827" s="16"/>
      <c r="I1827" s="16"/>
      <c r="J1827" s="16"/>
      <c r="K1827" s="16"/>
      <c r="L1827" s="16"/>
    </row>
    <row r="1828" spans="6:12">
      <c r="F1828" s="16"/>
      <c r="I1828" s="16"/>
      <c r="J1828" s="16"/>
      <c r="K1828" s="16"/>
      <c r="L1828" s="16"/>
    </row>
    <row r="1829" spans="6:12">
      <c r="F1829" s="16"/>
      <c r="I1829" s="16"/>
      <c r="J1829" s="16"/>
      <c r="K1829" s="16"/>
      <c r="L1829" s="16"/>
    </row>
    <row r="1830" spans="6:12">
      <c r="F1830" s="16"/>
      <c r="I1830" s="16"/>
      <c r="J1830" s="16"/>
      <c r="K1830" s="16"/>
      <c r="L1830" s="16"/>
    </row>
    <row r="1831" spans="6:12">
      <c r="F1831" s="16"/>
      <c r="I1831" s="16"/>
      <c r="J1831" s="16"/>
      <c r="K1831" s="16"/>
      <c r="L1831" s="16"/>
    </row>
    <row r="1832" spans="6:12">
      <c r="F1832" s="16"/>
      <c r="I1832" s="16"/>
      <c r="J1832" s="16"/>
      <c r="K1832" s="16"/>
      <c r="L1832" s="16"/>
    </row>
    <row r="1833" spans="6:12">
      <c r="F1833" s="16"/>
      <c r="I1833" s="16"/>
      <c r="J1833" s="16"/>
      <c r="K1833" s="16"/>
      <c r="L1833" s="16"/>
    </row>
    <row r="1834" spans="6:12">
      <c r="F1834" s="16"/>
      <c r="I1834" s="16"/>
      <c r="J1834" s="16"/>
      <c r="K1834" s="16"/>
      <c r="L1834" s="16"/>
    </row>
    <row r="1835" spans="6:12">
      <c r="F1835" s="16"/>
      <c r="I1835" s="16"/>
      <c r="J1835" s="16"/>
      <c r="K1835" s="16"/>
      <c r="L1835" s="16"/>
    </row>
    <row r="1836" spans="6:12">
      <c r="F1836" s="16"/>
      <c r="I1836" s="16"/>
      <c r="J1836" s="16"/>
      <c r="K1836" s="16"/>
      <c r="L1836" s="16"/>
    </row>
    <row r="1837" spans="6:12">
      <c r="F1837" s="16"/>
      <c r="I1837" s="16"/>
      <c r="J1837" s="16"/>
      <c r="K1837" s="16"/>
      <c r="L1837" s="16"/>
    </row>
    <row r="1838" spans="6:12">
      <c r="F1838" s="16"/>
      <c r="I1838" s="16"/>
      <c r="J1838" s="16"/>
      <c r="K1838" s="16"/>
      <c r="L1838" s="16"/>
    </row>
    <row r="1839" spans="6:12">
      <c r="F1839" s="16"/>
      <c r="I1839" s="16"/>
      <c r="J1839" s="16"/>
      <c r="K1839" s="16"/>
      <c r="L1839" s="16"/>
    </row>
    <row r="1840" spans="6:12">
      <c r="F1840" s="16"/>
      <c r="I1840" s="16"/>
      <c r="J1840" s="16"/>
      <c r="K1840" s="16"/>
      <c r="L1840" s="16"/>
    </row>
    <row r="1841" spans="6:12">
      <c r="F1841" s="16"/>
      <c r="I1841" s="16"/>
      <c r="J1841" s="16"/>
      <c r="K1841" s="16"/>
      <c r="L1841" s="16"/>
    </row>
    <row r="1842" spans="6:12">
      <c r="F1842" s="16"/>
      <c r="I1842" s="16"/>
      <c r="J1842" s="16"/>
      <c r="K1842" s="16"/>
      <c r="L1842" s="16"/>
    </row>
    <row r="1843" spans="6:12">
      <c r="F1843" s="16"/>
      <c r="I1843" s="16"/>
      <c r="J1843" s="16"/>
      <c r="K1843" s="16"/>
      <c r="L1843" s="16"/>
    </row>
    <row r="1844" spans="6:12">
      <c r="F1844" s="16"/>
      <c r="I1844" s="16"/>
      <c r="J1844" s="16"/>
      <c r="K1844" s="16"/>
      <c r="L1844" s="16"/>
    </row>
    <row r="1845" spans="6:12">
      <c r="F1845" s="16"/>
      <c r="I1845" s="16"/>
      <c r="J1845" s="16"/>
      <c r="K1845" s="16"/>
      <c r="L1845" s="16"/>
    </row>
    <row r="1846" spans="6:12">
      <c r="F1846" s="16"/>
      <c r="I1846" s="16"/>
      <c r="J1846" s="16"/>
      <c r="K1846" s="16"/>
      <c r="L1846" s="16"/>
    </row>
    <row r="1847" spans="6:12">
      <c r="F1847" s="16"/>
      <c r="I1847" s="16"/>
      <c r="J1847" s="16"/>
      <c r="K1847" s="16"/>
      <c r="L1847" s="16"/>
    </row>
    <row r="1848" spans="6:12">
      <c r="F1848" s="16"/>
      <c r="I1848" s="16"/>
      <c r="J1848" s="16"/>
      <c r="K1848" s="16"/>
      <c r="L1848" s="16"/>
    </row>
    <row r="1849" spans="6:12">
      <c r="F1849" s="16"/>
      <c r="I1849" s="16"/>
      <c r="J1849" s="16"/>
      <c r="K1849" s="16"/>
      <c r="L1849" s="16"/>
    </row>
    <row r="1850" spans="6:12">
      <c r="F1850" s="16"/>
      <c r="I1850" s="16"/>
      <c r="J1850" s="16"/>
      <c r="K1850" s="16"/>
      <c r="L1850" s="16"/>
    </row>
    <row r="1851" spans="6:12">
      <c r="F1851" s="16"/>
      <c r="I1851" s="16"/>
      <c r="J1851" s="16"/>
      <c r="K1851" s="16"/>
      <c r="L1851" s="16"/>
    </row>
    <row r="1852" spans="6:12">
      <c r="F1852" s="16"/>
      <c r="I1852" s="16"/>
      <c r="J1852" s="16"/>
      <c r="K1852" s="16"/>
      <c r="L1852" s="16"/>
    </row>
    <row r="1853" spans="6:12">
      <c r="F1853" s="16"/>
      <c r="I1853" s="16"/>
      <c r="J1853" s="16"/>
      <c r="K1853" s="16"/>
      <c r="L1853" s="16"/>
    </row>
    <row r="1854" spans="6:12">
      <c r="F1854" s="16"/>
      <c r="I1854" s="16"/>
      <c r="J1854" s="16"/>
      <c r="K1854" s="16"/>
      <c r="L1854" s="16"/>
    </row>
    <row r="1855" spans="6:12">
      <c r="F1855" s="16"/>
      <c r="I1855" s="16"/>
      <c r="J1855" s="16"/>
      <c r="K1855" s="16"/>
      <c r="L1855" s="16"/>
    </row>
    <row r="1856" spans="6:12">
      <c r="F1856" s="16"/>
      <c r="I1856" s="16"/>
      <c r="J1856" s="16"/>
      <c r="K1856" s="16"/>
      <c r="L1856" s="16"/>
    </row>
    <row r="1857" spans="6:12">
      <c r="F1857" s="16"/>
      <c r="I1857" s="16"/>
      <c r="J1857" s="16"/>
      <c r="K1857" s="16"/>
      <c r="L1857" s="16"/>
    </row>
    <row r="1858" spans="6:12">
      <c r="F1858" s="16"/>
      <c r="I1858" s="16"/>
      <c r="J1858" s="16"/>
      <c r="K1858" s="16"/>
      <c r="L1858" s="16"/>
    </row>
    <row r="1859" spans="6:12">
      <c r="F1859" s="16"/>
      <c r="I1859" s="16"/>
      <c r="J1859" s="16"/>
      <c r="K1859" s="16"/>
      <c r="L1859" s="16"/>
    </row>
    <row r="1860" spans="6:12">
      <c r="F1860" s="16"/>
      <c r="I1860" s="16"/>
      <c r="J1860" s="16"/>
      <c r="K1860" s="16"/>
      <c r="L1860" s="16"/>
    </row>
    <row r="1861" spans="6:12">
      <c r="F1861" s="16"/>
      <c r="I1861" s="16"/>
      <c r="J1861" s="16"/>
      <c r="K1861" s="16"/>
      <c r="L1861" s="16"/>
    </row>
    <row r="1862" spans="6:12">
      <c r="F1862" s="16"/>
      <c r="I1862" s="16"/>
      <c r="J1862" s="16"/>
      <c r="K1862" s="16"/>
      <c r="L1862" s="16"/>
    </row>
    <row r="1863" spans="6:12">
      <c r="F1863" s="16"/>
      <c r="I1863" s="16"/>
      <c r="J1863" s="16"/>
      <c r="K1863" s="16"/>
      <c r="L1863" s="16"/>
    </row>
    <row r="1864" spans="6:12">
      <c r="F1864" s="16"/>
      <c r="I1864" s="16"/>
      <c r="J1864" s="16"/>
      <c r="K1864" s="16"/>
      <c r="L1864" s="16"/>
    </row>
    <row r="1865" spans="6:12">
      <c r="F1865" s="16"/>
      <c r="I1865" s="16"/>
      <c r="J1865" s="16"/>
      <c r="K1865" s="16"/>
      <c r="L1865" s="16"/>
    </row>
    <row r="1866" spans="6:12">
      <c r="F1866" s="16"/>
      <c r="I1866" s="16"/>
      <c r="J1866" s="16"/>
      <c r="K1866" s="16"/>
      <c r="L1866" s="16"/>
    </row>
    <row r="1867" spans="6:12">
      <c r="F1867" s="16"/>
      <c r="I1867" s="16"/>
      <c r="J1867" s="16"/>
      <c r="K1867" s="16"/>
      <c r="L1867" s="16"/>
    </row>
    <row r="1868" spans="6:12">
      <c r="F1868" s="16"/>
      <c r="I1868" s="16"/>
      <c r="J1868" s="16"/>
      <c r="K1868" s="16"/>
      <c r="L1868" s="16"/>
    </row>
    <row r="1869" spans="6:12">
      <c r="F1869" s="16"/>
      <c r="I1869" s="16"/>
      <c r="J1869" s="16"/>
      <c r="K1869" s="16"/>
      <c r="L1869" s="16"/>
    </row>
    <row r="1870" spans="6:12">
      <c r="F1870" s="16"/>
      <c r="I1870" s="16"/>
      <c r="J1870" s="16"/>
      <c r="K1870" s="16"/>
      <c r="L1870" s="16"/>
    </row>
    <row r="1871" spans="6:12">
      <c r="F1871" s="16"/>
      <c r="I1871" s="16"/>
      <c r="J1871" s="16"/>
      <c r="K1871" s="16"/>
      <c r="L1871" s="16"/>
    </row>
    <row r="1872" spans="6:12">
      <c r="F1872" s="16"/>
      <c r="I1872" s="16"/>
      <c r="J1872" s="16"/>
      <c r="K1872" s="16"/>
      <c r="L1872" s="16"/>
    </row>
    <row r="1873" spans="6:12">
      <c r="F1873" s="16"/>
      <c r="I1873" s="16"/>
      <c r="J1873" s="16"/>
      <c r="K1873" s="16"/>
      <c r="L1873" s="16"/>
    </row>
    <row r="1874" spans="6:12">
      <c r="F1874" s="16"/>
      <c r="I1874" s="16"/>
      <c r="J1874" s="16"/>
      <c r="K1874" s="16"/>
      <c r="L1874" s="16"/>
    </row>
    <row r="1875" spans="6:12">
      <c r="F1875" s="16"/>
      <c r="I1875" s="16"/>
      <c r="J1875" s="16"/>
      <c r="K1875" s="16"/>
      <c r="L1875" s="16"/>
    </row>
    <row r="1876" spans="6:12">
      <c r="F1876" s="16"/>
      <c r="I1876" s="16"/>
      <c r="J1876" s="16"/>
      <c r="K1876" s="16"/>
      <c r="L1876" s="16"/>
    </row>
    <row r="1877" spans="6:12">
      <c r="F1877" s="16"/>
      <c r="I1877" s="16"/>
      <c r="J1877" s="16"/>
      <c r="K1877" s="16"/>
      <c r="L1877" s="16"/>
    </row>
    <row r="1878" spans="6:12">
      <c r="F1878" s="16"/>
      <c r="I1878" s="16"/>
      <c r="J1878" s="16"/>
      <c r="K1878" s="16"/>
      <c r="L1878" s="16"/>
    </row>
    <row r="1879" spans="6:12">
      <c r="F1879" s="16"/>
      <c r="I1879" s="16"/>
      <c r="J1879" s="16"/>
      <c r="K1879" s="16"/>
      <c r="L1879" s="16"/>
    </row>
    <row r="1880" spans="6:12">
      <c r="F1880" s="16"/>
      <c r="I1880" s="16"/>
      <c r="J1880" s="16"/>
      <c r="K1880" s="16"/>
      <c r="L1880" s="16"/>
    </row>
    <row r="1881" spans="6:12">
      <c r="F1881" s="16"/>
      <c r="I1881" s="16"/>
      <c r="J1881" s="16"/>
      <c r="K1881" s="16"/>
      <c r="L1881" s="16"/>
    </row>
    <row r="1882" spans="6:12">
      <c r="F1882" s="16"/>
      <c r="I1882" s="16"/>
      <c r="J1882" s="16"/>
      <c r="K1882" s="16"/>
      <c r="L1882" s="16"/>
    </row>
    <row r="1883" spans="6:12">
      <c r="F1883" s="16"/>
      <c r="I1883" s="16"/>
      <c r="J1883" s="16"/>
      <c r="K1883" s="16"/>
      <c r="L1883" s="16"/>
    </row>
    <row r="1884" spans="6:12">
      <c r="F1884" s="16"/>
      <c r="I1884" s="16"/>
      <c r="J1884" s="16"/>
      <c r="K1884" s="16"/>
      <c r="L1884" s="16"/>
    </row>
    <row r="1885" spans="6:12">
      <c r="F1885" s="16"/>
      <c r="I1885" s="16"/>
      <c r="J1885" s="16"/>
      <c r="K1885" s="16"/>
      <c r="L1885" s="16"/>
    </row>
    <row r="1886" spans="6:12">
      <c r="F1886" s="16"/>
      <c r="I1886" s="16"/>
      <c r="J1886" s="16"/>
      <c r="K1886" s="16"/>
      <c r="L1886" s="16"/>
    </row>
    <row r="1887" spans="6:12">
      <c r="F1887" s="16"/>
      <c r="I1887" s="16"/>
      <c r="J1887" s="16"/>
      <c r="K1887" s="16"/>
      <c r="L1887" s="16"/>
    </row>
    <row r="1888" spans="6:12">
      <c r="F1888" s="16"/>
      <c r="I1888" s="16"/>
      <c r="J1888" s="16"/>
      <c r="K1888" s="16"/>
      <c r="L1888" s="16"/>
    </row>
    <row r="1889" spans="6:12">
      <c r="F1889" s="16"/>
      <c r="I1889" s="16"/>
      <c r="J1889" s="16"/>
      <c r="K1889" s="16"/>
      <c r="L1889" s="16"/>
    </row>
    <row r="1890" spans="6:12">
      <c r="F1890" s="16"/>
      <c r="I1890" s="16"/>
      <c r="J1890" s="16"/>
      <c r="K1890" s="16"/>
      <c r="L1890" s="16"/>
    </row>
    <row r="1891" spans="6:12">
      <c r="F1891" s="16"/>
      <c r="I1891" s="16"/>
      <c r="J1891" s="16"/>
      <c r="K1891" s="16"/>
      <c r="L1891" s="16"/>
    </row>
    <row r="1892" spans="6:12">
      <c r="F1892" s="16"/>
      <c r="I1892" s="16"/>
      <c r="J1892" s="16"/>
      <c r="K1892" s="16"/>
      <c r="L1892" s="16"/>
    </row>
    <row r="1893" spans="6:12">
      <c r="F1893" s="16"/>
      <c r="I1893" s="16"/>
      <c r="J1893" s="16"/>
      <c r="K1893" s="16"/>
      <c r="L1893" s="16"/>
    </row>
    <row r="1894" spans="6:12">
      <c r="F1894" s="16"/>
      <c r="I1894" s="16"/>
      <c r="J1894" s="16"/>
      <c r="K1894" s="16"/>
      <c r="L1894" s="16"/>
    </row>
    <row r="1895" spans="6:12">
      <c r="F1895" s="16"/>
      <c r="I1895" s="16"/>
      <c r="J1895" s="16"/>
      <c r="K1895" s="16"/>
      <c r="L1895" s="16"/>
    </row>
    <row r="1896" spans="6:12">
      <c r="F1896" s="16"/>
      <c r="I1896" s="16"/>
      <c r="J1896" s="16"/>
      <c r="K1896" s="16"/>
      <c r="L1896" s="16"/>
    </row>
    <row r="1897" spans="6:12">
      <c r="F1897" s="16"/>
      <c r="I1897" s="16"/>
      <c r="J1897" s="16"/>
      <c r="K1897" s="16"/>
      <c r="L1897" s="16"/>
    </row>
    <row r="1898" spans="6:12">
      <c r="F1898" s="16"/>
      <c r="I1898" s="16"/>
      <c r="J1898" s="16"/>
      <c r="K1898" s="16"/>
      <c r="L1898" s="16"/>
    </row>
    <row r="1899" spans="6:12">
      <c r="F1899" s="16"/>
      <c r="I1899" s="16"/>
      <c r="J1899" s="16"/>
      <c r="K1899" s="16"/>
      <c r="L1899" s="16"/>
    </row>
    <row r="1900" spans="6:12">
      <c r="F1900" s="16"/>
      <c r="I1900" s="16"/>
      <c r="J1900" s="16"/>
      <c r="K1900" s="16"/>
      <c r="L1900" s="16"/>
    </row>
    <row r="1901" spans="6:12">
      <c r="F1901" s="16"/>
      <c r="I1901" s="16"/>
      <c r="J1901" s="16"/>
      <c r="K1901" s="16"/>
      <c r="L1901" s="16"/>
    </row>
    <row r="1902" spans="6:12">
      <c r="F1902" s="16"/>
      <c r="I1902" s="16"/>
      <c r="J1902" s="16"/>
      <c r="K1902" s="16"/>
      <c r="L1902" s="16"/>
    </row>
    <row r="1903" spans="6:12">
      <c r="F1903" s="16"/>
      <c r="I1903" s="16"/>
      <c r="J1903" s="16"/>
      <c r="K1903" s="16"/>
      <c r="L1903" s="16"/>
    </row>
    <row r="1904" spans="6:12">
      <c r="F1904" s="16"/>
      <c r="I1904" s="16"/>
      <c r="J1904" s="16"/>
      <c r="K1904" s="16"/>
      <c r="L1904" s="16"/>
    </row>
    <row r="1905" spans="6:12">
      <c r="F1905" s="16"/>
      <c r="I1905" s="16"/>
      <c r="J1905" s="16"/>
      <c r="K1905" s="16"/>
      <c r="L1905" s="16"/>
    </row>
    <row r="1906" spans="6:12">
      <c r="F1906" s="16"/>
      <c r="I1906" s="16"/>
      <c r="J1906" s="16"/>
      <c r="K1906" s="16"/>
      <c r="L1906" s="16"/>
    </row>
    <row r="1907" spans="6:12">
      <c r="F1907" s="16"/>
      <c r="I1907" s="16"/>
      <c r="J1907" s="16"/>
      <c r="K1907" s="16"/>
      <c r="L1907" s="16"/>
    </row>
    <row r="1908" spans="6:12">
      <c r="F1908" s="16"/>
      <c r="I1908" s="16"/>
      <c r="J1908" s="16"/>
      <c r="K1908" s="16"/>
      <c r="L1908" s="16"/>
    </row>
    <row r="1909" spans="6:12">
      <c r="F1909" s="16"/>
      <c r="I1909" s="16"/>
      <c r="J1909" s="16"/>
      <c r="K1909" s="16"/>
      <c r="L1909" s="16"/>
    </row>
    <row r="1910" spans="6:12">
      <c r="F1910" s="16"/>
      <c r="I1910" s="16"/>
      <c r="J1910" s="16"/>
      <c r="K1910" s="16"/>
      <c r="L1910" s="16"/>
    </row>
    <row r="1911" spans="6:12">
      <c r="F1911" s="16"/>
      <c r="I1911" s="16"/>
      <c r="J1911" s="16"/>
      <c r="K1911" s="16"/>
      <c r="L1911" s="16"/>
    </row>
    <row r="1912" spans="6:12">
      <c r="F1912" s="16"/>
      <c r="I1912" s="16"/>
      <c r="J1912" s="16"/>
      <c r="K1912" s="16"/>
      <c r="L1912" s="16"/>
    </row>
    <row r="1913" spans="6:12">
      <c r="F1913" s="16"/>
      <c r="I1913" s="16"/>
      <c r="J1913" s="16"/>
      <c r="K1913" s="16"/>
      <c r="L1913" s="16"/>
    </row>
    <row r="1914" spans="6:12">
      <c r="F1914" s="16"/>
      <c r="I1914" s="16"/>
      <c r="J1914" s="16"/>
      <c r="K1914" s="16"/>
      <c r="L1914" s="16"/>
    </row>
    <row r="1915" spans="6:12">
      <c r="F1915" s="16"/>
      <c r="I1915" s="16"/>
      <c r="J1915" s="16"/>
      <c r="K1915" s="16"/>
      <c r="L1915" s="16"/>
    </row>
    <row r="1916" spans="6:12">
      <c r="F1916" s="16"/>
      <c r="I1916" s="16"/>
      <c r="J1916" s="16"/>
      <c r="K1916" s="16"/>
      <c r="L1916" s="16"/>
    </row>
    <row r="1917" spans="6:12">
      <c r="F1917" s="16"/>
      <c r="I1917" s="16"/>
      <c r="J1917" s="16"/>
      <c r="K1917" s="16"/>
      <c r="L1917" s="16"/>
    </row>
    <row r="1918" spans="6:12">
      <c r="F1918" s="16"/>
      <c r="I1918" s="16"/>
      <c r="J1918" s="16"/>
      <c r="K1918" s="16"/>
      <c r="L1918" s="16"/>
    </row>
    <row r="1919" spans="6:12">
      <c r="F1919" s="16"/>
      <c r="I1919" s="16"/>
      <c r="J1919" s="16"/>
      <c r="K1919" s="16"/>
      <c r="L1919" s="16"/>
    </row>
    <row r="1920" spans="6:12">
      <c r="F1920" s="16"/>
      <c r="I1920" s="16"/>
      <c r="J1920" s="16"/>
      <c r="K1920" s="16"/>
      <c r="L1920" s="16"/>
    </row>
    <row r="1921" spans="6:12">
      <c r="F1921" s="16"/>
      <c r="I1921" s="16"/>
      <c r="J1921" s="16"/>
      <c r="K1921" s="16"/>
      <c r="L1921" s="16"/>
    </row>
    <row r="1922" spans="6:12">
      <c r="F1922" s="16"/>
      <c r="I1922" s="16"/>
      <c r="J1922" s="16"/>
      <c r="K1922" s="16"/>
      <c r="L1922" s="16"/>
    </row>
    <row r="1923" spans="6:12">
      <c r="F1923" s="16"/>
      <c r="I1923" s="16"/>
      <c r="J1923" s="16"/>
      <c r="K1923" s="16"/>
      <c r="L1923" s="16"/>
    </row>
    <row r="1924" spans="6:12">
      <c r="F1924" s="16"/>
      <c r="I1924" s="16"/>
      <c r="J1924" s="16"/>
      <c r="K1924" s="16"/>
      <c r="L1924" s="16"/>
    </row>
    <row r="1925" spans="6:12">
      <c r="F1925" s="16"/>
      <c r="I1925" s="16"/>
      <c r="J1925" s="16"/>
      <c r="K1925" s="16"/>
      <c r="L1925" s="16"/>
    </row>
    <row r="1926" spans="6:12">
      <c r="F1926" s="16"/>
      <c r="I1926" s="16"/>
      <c r="J1926" s="16"/>
      <c r="K1926" s="16"/>
      <c r="L1926" s="16"/>
    </row>
    <row r="1927" spans="6:12">
      <c r="F1927" s="16"/>
      <c r="I1927" s="16"/>
      <c r="J1927" s="16"/>
      <c r="K1927" s="16"/>
      <c r="L1927" s="16"/>
    </row>
    <row r="1928" spans="6:12">
      <c r="F1928" s="16"/>
      <c r="I1928" s="16"/>
      <c r="J1928" s="16"/>
      <c r="K1928" s="16"/>
      <c r="L1928" s="16"/>
    </row>
    <row r="1929" spans="6:12">
      <c r="F1929" s="16"/>
      <c r="I1929" s="16"/>
      <c r="J1929" s="16"/>
      <c r="K1929" s="16"/>
      <c r="L1929" s="16"/>
    </row>
    <row r="1930" spans="6:12">
      <c r="F1930" s="16"/>
      <c r="I1930" s="16"/>
      <c r="J1930" s="16"/>
      <c r="K1930" s="16"/>
      <c r="L1930" s="16"/>
    </row>
    <row r="1931" spans="6:12">
      <c r="F1931" s="16"/>
      <c r="I1931" s="16"/>
      <c r="J1931" s="16"/>
      <c r="K1931" s="16"/>
      <c r="L1931" s="16"/>
    </row>
    <row r="1932" spans="6:12">
      <c r="F1932" s="16"/>
      <c r="I1932" s="16"/>
      <c r="J1932" s="16"/>
      <c r="K1932" s="16"/>
      <c r="L1932" s="16"/>
    </row>
    <row r="1933" spans="6:12">
      <c r="F1933" s="16"/>
      <c r="I1933" s="16"/>
      <c r="J1933" s="16"/>
      <c r="K1933" s="16"/>
      <c r="L1933" s="16"/>
    </row>
    <row r="1934" spans="6:12">
      <c r="F1934" s="16"/>
      <c r="I1934" s="16"/>
      <c r="J1934" s="16"/>
      <c r="K1934" s="16"/>
      <c r="L1934" s="16"/>
    </row>
    <row r="1935" spans="6:12">
      <c r="F1935" s="16"/>
      <c r="I1935" s="16"/>
      <c r="J1935" s="16"/>
      <c r="K1935" s="16"/>
      <c r="L1935" s="16"/>
    </row>
    <row r="1936" spans="6:12">
      <c r="F1936" s="16"/>
      <c r="I1936" s="16"/>
      <c r="J1936" s="16"/>
      <c r="K1936" s="16"/>
      <c r="L1936" s="16"/>
    </row>
    <row r="1937" spans="6:12">
      <c r="F1937" s="16"/>
      <c r="I1937" s="16"/>
      <c r="J1937" s="16"/>
      <c r="K1937" s="16"/>
      <c r="L1937" s="16"/>
    </row>
    <row r="1938" spans="6:12">
      <c r="F1938" s="16"/>
      <c r="I1938" s="16"/>
      <c r="J1938" s="16"/>
      <c r="K1938" s="16"/>
      <c r="L1938" s="16"/>
    </row>
    <row r="1939" spans="6:12">
      <c r="F1939" s="16"/>
      <c r="I1939" s="16"/>
      <c r="J1939" s="16"/>
      <c r="K1939" s="16"/>
      <c r="L1939" s="16"/>
    </row>
    <row r="1940" spans="6:12">
      <c r="F1940" s="16"/>
      <c r="I1940" s="16"/>
      <c r="J1940" s="16"/>
      <c r="K1940" s="16"/>
      <c r="L1940" s="16"/>
    </row>
    <row r="1941" spans="6:12">
      <c r="F1941" s="16"/>
      <c r="I1941" s="16"/>
      <c r="J1941" s="16"/>
      <c r="K1941" s="16"/>
      <c r="L1941" s="16"/>
    </row>
    <row r="1942" spans="6:12">
      <c r="F1942" s="16"/>
      <c r="I1942" s="16"/>
      <c r="J1942" s="16"/>
      <c r="K1942" s="16"/>
      <c r="L1942" s="16"/>
    </row>
    <row r="1943" spans="6:12">
      <c r="F1943" s="16"/>
      <c r="I1943" s="16"/>
      <c r="J1943" s="16"/>
      <c r="K1943" s="16"/>
      <c r="L1943" s="16"/>
    </row>
    <row r="1944" spans="6:12">
      <c r="F1944" s="16"/>
      <c r="I1944" s="16"/>
      <c r="J1944" s="16"/>
      <c r="K1944" s="16"/>
      <c r="L1944" s="16"/>
    </row>
    <row r="1945" spans="6:12">
      <c r="F1945" s="16"/>
      <c r="I1945" s="16"/>
      <c r="J1945" s="16"/>
      <c r="K1945" s="16"/>
      <c r="L1945" s="16"/>
    </row>
    <row r="1946" spans="6:12">
      <c r="F1946" s="16"/>
      <c r="I1946" s="16"/>
      <c r="J1946" s="16"/>
      <c r="K1946" s="16"/>
      <c r="L1946" s="16"/>
    </row>
    <row r="1947" spans="6:12">
      <c r="F1947" s="16"/>
      <c r="I1947" s="16"/>
      <c r="J1947" s="16"/>
      <c r="K1947" s="16"/>
      <c r="L1947" s="16"/>
    </row>
    <row r="1948" spans="6:12">
      <c r="F1948" s="16"/>
      <c r="I1948" s="16"/>
      <c r="J1948" s="16"/>
      <c r="K1948" s="16"/>
      <c r="L1948" s="16"/>
    </row>
    <row r="1949" spans="6:12">
      <c r="F1949" s="16"/>
      <c r="I1949" s="16"/>
      <c r="J1949" s="16"/>
      <c r="K1949" s="16"/>
      <c r="L1949" s="16"/>
    </row>
    <row r="1950" spans="6:12">
      <c r="F1950" s="16"/>
      <c r="I1950" s="16"/>
      <c r="J1950" s="16"/>
      <c r="K1950" s="16"/>
      <c r="L1950" s="16"/>
    </row>
    <row r="1951" spans="6:12">
      <c r="F1951" s="16"/>
      <c r="I1951" s="16"/>
      <c r="J1951" s="16"/>
      <c r="K1951" s="16"/>
      <c r="L1951" s="16"/>
    </row>
    <row r="1952" spans="6:12">
      <c r="F1952" s="16"/>
      <c r="I1952" s="16"/>
      <c r="J1952" s="16"/>
      <c r="K1952" s="16"/>
      <c r="L1952" s="16"/>
    </row>
    <row r="1953" spans="6:12">
      <c r="F1953" s="16"/>
      <c r="I1953" s="16"/>
      <c r="J1953" s="16"/>
      <c r="K1953" s="16"/>
      <c r="L1953" s="16"/>
    </row>
    <row r="1954" spans="6:12">
      <c r="F1954" s="16"/>
      <c r="I1954" s="16"/>
      <c r="J1954" s="16"/>
      <c r="K1954" s="16"/>
      <c r="L1954" s="16"/>
    </row>
    <row r="1955" spans="6:12">
      <c r="F1955" s="16"/>
      <c r="I1955" s="16"/>
      <c r="J1955" s="16"/>
      <c r="K1955" s="16"/>
      <c r="L1955" s="16"/>
    </row>
    <row r="1956" spans="6:12">
      <c r="F1956" s="16"/>
      <c r="I1956" s="16"/>
      <c r="J1956" s="16"/>
      <c r="K1956" s="16"/>
      <c r="L1956" s="16"/>
    </row>
    <row r="1957" spans="6:12">
      <c r="F1957" s="16"/>
      <c r="I1957" s="16"/>
      <c r="J1957" s="16"/>
      <c r="K1957" s="16"/>
      <c r="L1957" s="16"/>
    </row>
    <row r="1958" spans="6:12">
      <c r="F1958" s="16"/>
      <c r="I1958" s="16"/>
      <c r="J1958" s="16"/>
      <c r="K1958" s="16"/>
      <c r="L1958" s="16"/>
    </row>
    <row r="1959" spans="6:12">
      <c r="F1959" s="16"/>
      <c r="I1959" s="16"/>
      <c r="J1959" s="16"/>
      <c r="K1959" s="16"/>
      <c r="L1959" s="16"/>
    </row>
    <row r="1960" spans="6:12">
      <c r="F1960" s="16"/>
      <c r="I1960" s="16"/>
      <c r="J1960" s="16"/>
      <c r="K1960" s="16"/>
      <c r="L1960" s="16"/>
    </row>
    <row r="1961" spans="6:12">
      <c r="F1961" s="16"/>
      <c r="I1961" s="16"/>
      <c r="J1961" s="16"/>
      <c r="K1961" s="16"/>
      <c r="L1961" s="16"/>
    </row>
    <row r="1962" spans="6:12">
      <c r="F1962" s="16"/>
      <c r="I1962" s="16"/>
      <c r="J1962" s="16"/>
      <c r="K1962" s="16"/>
      <c r="L1962" s="16"/>
    </row>
    <row r="1963" spans="6:12">
      <c r="F1963" s="16"/>
      <c r="I1963" s="16"/>
      <c r="J1963" s="16"/>
      <c r="K1963" s="16"/>
      <c r="L1963" s="16"/>
    </row>
    <row r="1964" spans="6:12">
      <c r="F1964" s="16"/>
      <c r="I1964" s="16"/>
      <c r="J1964" s="16"/>
      <c r="K1964" s="16"/>
      <c r="L1964" s="16"/>
    </row>
    <row r="1965" spans="6:12">
      <c r="F1965" s="16"/>
      <c r="I1965" s="16"/>
      <c r="J1965" s="16"/>
      <c r="K1965" s="16"/>
      <c r="L1965" s="16"/>
    </row>
    <row r="1966" spans="6:12">
      <c r="F1966" s="16"/>
      <c r="I1966" s="16"/>
      <c r="J1966" s="16"/>
      <c r="K1966" s="16"/>
      <c r="L1966" s="16"/>
    </row>
    <row r="1967" spans="6:12">
      <c r="F1967" s="16"/>
      <c r="I1967" s="16"/>
      <c r="J1967" s="16"/>
      <c r="K1967" s="16"/>
      <c r="L1967" s="16"/>
    </row>
    <row r="1968" spans="6:12">
      <c r="F1968" s="16"/>
      <c r="I1968" s="16"/>
      <c r="J1968" s="16"/>
      <c r="K1968" s="16"/>
      <c r="L1968" s="16"/>
    </row>
    <row r="1969" spans="6:12">
      <c r="F1969" s="16"/>
      <c r="I1969" s="16"/>
      <c r="J1969" s="16"/>
      <c r="K1969" s="16"/>
      <c r="L1969" s="16"/>
    </row>
    <row r="1970" spans="6:12">
      <c r="F1970" s="16"/>
      <c r="I1970" s="16"/>
      <c r="J1970" s="16"/>
      <c r="K1970" s="16"/>
      <c r="L1970" s="16"/>
    </row>
    <row r="1971" spans="6:12">
      <c r="F1971" s="16"/>
      <c r="I1971" s="16"/>
      <c r="J1971" s="16"/>
      <c r="K1971" s="16"/>
      <c r="L1971" s="16"/>
    </row>
    <row r="1972" spans="6:12">
      <c r="F1972" s="16"/>
      <c r="I1972" s="16"/>
      <c r="J1972" s="16"/>
      <c r="K1972" s="16"/>
      <c r="L1972" s="16"/>
    </row>
    <row r="1973" spans="6:12">
      <c r="F1973" s="16"/>
      <c r="I1973" s="16"/>
      <c r="J1973" s="16"/>
      <c r="K1973" s="16"/>
      <c r="L1973" s="16"/>
    </row>
    <row r="1974" spans="6:12">
      <c r="F1974" s="16"/>
      <c r="I1974" s="16"/>
      <c r="J1974" s="16"/>
      <c r="K1974" s="16"/>
      <c r="L1974" s="16"/>
    </row>
    <row r="1975" spans="6:12">
      <c r="F1975" s="16"/>
      <c r="I1975" s="16"/>
      <c r="J1975" s="16"/>
      <c r="K1975" s="16"/>
      <c r="L1975" s="16"/>
    </row>
    <row r="1976" spans="6:12">
      <c r="F1976" s="16"/>
      <c r="I1976" s="16"/>
      <c r="J1976" s="16"/>
      <c r="K1976" s="16"/>
      <c r="L1976" s="16"/>
    </row>
    <row r="1977" spans="6:12">
      <c r="F1977" s="16"/>
      <c r="I1977" s="16"/>
      <c r="J1977" s="16"/>
      <c r="K1977" s="16"/>
      <c r="L1977" s="16"/>
    </row>
    <row r="1978" spans="6:12">
      <c r="F1978" s="16"/>
      <c r="I1978" s="16"/>
      <c r="J1978" s="16"/>
      <c r="K1978" s="16"/>
      <c r="L1978" s="16"/>
    </row>
    <row r="1979" spans="6:12">
      <c r="F1979" s="16"/>
      <c r="I1979" s="16"/>
      <c r="J1979" s="16"/>
      <c r="K1979" s="16"/>
      <c r="L1979" s="16"/>
    </row>
    <row r="1980" spans="6:12">
      <c r="F1980" s="16"/>
      <c r="I1980" s="16"/>
      <c r="J1980" s="16"/>
      <c r="K1980" s="16"/>
      <c r="L1980" s="16"/>
    </row>
    <row r="1981" spans="6:12">
      <c r="F1981" s="16"/>
      <c r="I1981" s="16"/>
      <c r="J1981" s="16"/>
      <c r="K1981" s="16"/>
      <c r="L1981" s="16"/>
    </row>
    <row r="1982" spans="6:12">
      <c r="F1982" s="16"/>
      <c r="I1982" s="16"/>
      <c r="J1982" s="16"/>
      <c r="K1982" s="16"/>
      <c r="L1982" s="16"/>
    </row>
    <row r="1983" spans="6:12">
      <c r="F1983" s="16"/>
      <c r="I1983" s="16"/>
      <c r="J1983" s="16"/>
      <c r="K1983" s="16"/>
      <c r="L1983" s="16"/>
    </row>
    <row r="1984" spans="6:12">
      <c r="F1984" s="16"/>
      <c r="I1984" s="16"/>
      <c r="J1984" s="16"/>
      <c r="K1984" s="16"/>
      <c r="L1984" s="16"/>
    </row>
    <row r="1985" spans="6:12">
      <c r="F1985" s="16"/>
      <c r="I1985" s="16"/>
      <c r="J1985" s="16"/>
      <c r="K1985" s="16"/>
      <c r="L1985" s="16"/>
    </row>
    <row r="1986" spans="6:12">
      <c r="F1986" s="16"/>
      <c r="I1986" s="16"/>
      <c r="J1986" s="16"/>
      <c r="K1986" s="16"/>
      <c r="L1986" s="16"/>
    </row>
    <row r="1987" spans="6:12">
      <c r="F1987" s="16"/>
      <c r="I1987" s="16"/>
      <c r="J1987" s="16"/>
      <c r="K1987" s="16"/>
      <c r="L1987" s="16"/>
    </row>
    <row r="1988" spans="6:12">
      <c r="F1988" s="16"/>
      <c r="I1988" s="16"/>
      <c r="J1988" s="16"/>
      <c r="K1988" s="16"/>
      <c r="L1988" s="16"/>
    </row>
    <row r="1989" spans="6:12">
      <c r="F1989" s="16"/>
      <c r="I1989" s="16"/>
      <c r="J1989" s="16"/>
      <c r="K1989" s="16"/>
      <c r="L1989" s="16"/>
    </row>
    <row r="1990" spans="6:12">
      <c r="F1990" s="16"/>
      <c r="I1990" s="16"/>
      <c r="J1990" s="16"/>
      <c r="K1990" s="16"/>
      <c r="L1990" s="16"/>
    </row>
    <row r="1991" spans="6:12">
      <c r="F1991" s="16"/>
      <c r="I1991" s="16"/>
      <c r="J1991" s="16"/>
      <c r="K1991" s="16"/>
      <c r="L1991" s="16"/>
    </row>
    <row r="1992" spans="6:12">
      <c r="F1992" s="16"/>
      <c r="I1992" s="16"/>
      <c r="J1992" s="16"/>
      <c r="K1992" s="16"/>
      <c r="L1992" s="16"/>
    </row>
    <row r="1993" spans="6:12">
      <c r="F1993" s="16"/>
      <c r="I1993" s="16"/>
      <c r="J1993" s="16"/>
      <c r="K1993" s="16"/>
      <c r="L1993" s="16"/>
    </row>
    <row r="1994" spans="6:12">
      <c r="F1994" s="16"/>
      <c r="I1994" s="16"/>
      <c r="J1994" s="16"/>
      <c r="K1994" s="16"/>
      <c r="L1994" s="16"/>
    </row>
    <row r="1995" spans="6:12">
      <c r="F1995" s="16"/>
      <c r="I1995" s="16"/>
      <c r="J1995" s="16"/>
      <c r="K1995" s="16"/>
      <c r="L1995" s="16"/>
    </row>
    <row r="1996" spans="6:12">
      <c r="F1996" s="16"/>
      <c r="I1996" s="16"/>
      <c r="J1996" s="16"/>
      <c r="K1996" s="16"/>
      <c r="L1996" s="16"/>
    </row>
    <row r="1997" spans="6:12">
      <c r="F1997" s="16"/>
      <c r="I1997" s="16"/>
      <c r="J1997" s="16"/>
      <c r="K1997" s="16"/>
      <c r="L1997" s="16"/>
    </row>
    <row r="1998" spans="6:12">
      <c r="F1998" s="16"/>
      <c r="I1998" s="16"/>
      <c r="J1998" s="16"/>
      <c r="K1998" s="16"/>
      <c r="L1998" s="16"/>
    </row>
    <row r="1999" spans="6:12">
      <c r="F1999" s="16"/>
      <c r="I1999" s="16"/>
      <c r="J1999" s="16"/>
      <c r="K1999" s="16"/>
      <c r="L1999" s="16"/>
    </row>
    <row r="2000" spans="6:12">
      <c r="F2000" s="16"/>
      <c r="I2000" s="16"/>
      <c r="J2000" s="16"/>
      <c r="K2000" s="16"/>
      <c r="L2000" s="16"/>
    </row>
    <row r="2001" spans="6:12">
      <c r="F2001" s="16"/>
      <c r="I2001" s="16"/>
      <c r="J2001" s="16"/>
      <c r="K2001" s="16"/>
      <c r="L2001" s="16"/>
    </row>
    <row r="2002" spans="6:12">
      <c r="F2002" s="16"/>
      <c r="I2002" s="16"/>
      <c r="J2002" s="16"/>
      <c r="K2002" s="16"/>
      <c r="L2002" s="16"/>
    </row>
    <row r="2003" spans="6:12">
      <c r="F2003" s="16"/>
      <c r="I2003" s="16"/>
      <c r="J2003" s="16"/>
      <c r="K2003" s="16"/>
      <c r="L2003" s="16"/>
    </row>
    <row r="2004" spans="6:12">
      <c r="F2004" s="16"/>
      <c r="I2004" s="16"/>
      <c r="J2004" s="16"/>
      <c r="K2004" s="16"/>
      <c r="L2004" s="16"/>
    </row>
    <row r="2005" spans="6:12">
      <c r="F2005" s="16"/>
      <c r="I2005" s="16"/>
      <c r="J2005" s="16"/>
      <c r="K2005" s="16"/>
      <c r="L2005" s="16"/>
    </row>
    <row r="2006" spans="6:12">
      <c r="F2006" s="16"/>
      <c r="I2006" s="16"/>
      <c r="J2006" s="16"/>
      <c r="K2006" s="16"/>
      <c r="L2006" s="16"/>
    </row>
    <row r="2007" spans="6:12">
      <c r="F2007" s="16"/>
      <c r="I2007" s="16"/>
      <c r="J2007" s="16"/>
      <c r="K2007" s="16"/>
      <c r="L2007" s="16"/>
    </row>
    <row r="2008" spans="6:12">
      <c r="F2008" s="16"/>
      <c r="I2008" s="16"/>
      <c r="J2008" s="16"/>
      <c r="K2008" s="16"/>
      <c r="L2008" s="16"/>
    </row>
    <row r="2009" spans="6:12">
      <c r="F2009" s="16"/>
      <c r="I2009" s="16"/>
      <c r="J2009" s="16"/>
      <c r="K2009" s="16"/>
      <c r="L2009" s="16"/>
    </row>
    <row r="2010" spans="6:12">
      <c r="F2010" s="16"/>
      <c r="I2010" s="16"/>
      <c r="J2010" s="16"/>
      <c r="K2010" s="16"/>
      <c r="L2010" s="16"/>
    </row>
    <row r="2011" spans="6:12">
      <c r="F2011" s="16"/>
      <c r="I2011" s="16"/>
      <c r="J2011" s="16"/>
      <c r="K2011" s="16"/>
      <c r="L2011" s="16"/>
    </row>
    <row r="2012" spans="6:12">
      <c r="F2012" s="16"/>
      <c r="I2012" s="16"/>
      <c r="J2012" s="16"/>
      <c r="K2012" s="16"/>
      <c r="L2012" s="16"/>
    </row>
    <row r="2013" spans="6:12">
      <c r="F2013" s="16"/>
      <c r="I2013" s="16"/>
      <c r="J2013" s="16"/>
      <c r="K2013" s="16"/>
      <c r="L2013" s="16"/>
    </row>
    <row r="2014" spans="6:12">
      <c r="F2014" s="16"/>
      <c r="I2014" s="16"/>
      <c r="J2014" s="16"/>
      <c r="K2014" s="16"/>
      <c r="L2014" s="16"/>
    </row>
    <row r="2015" spans="6:12">
      <c r="F2015" s="16"/>
      <c r="I2015" s="16"/>
      <c r="J2015" s="16"/>
      <c r="K2015" s="16"/>
      <c r="L2015" s="16"/>
    </row>
    <row r="2016" spans="6:12">
      <c r="F2016" s="16"/>
      <c r="I2016" s="16"/>
      <c r="J2016" s="16"/>
      <c r="K2016" s="16"/>
      <c r="L2016" s="16"/>
    </row>
    <row r="2017" spans="6:12">
      <c r="F2017" s="16"/>
      <c r="I2017" s="16"/>
      <c r="J2017" s="16"/>
      <c r="K2017" s="16"/>
      <c r="L2017" s="16"/>
    </row>
    <row r="2018" spans="6:12">
      <c r="F2018" s="16"/>
      <c r="I2018" s="16"/>
      <c r="J2018" s="16"/>
      <c r="K2018" s="16"/>
      <c r="L2018" s="16"/>
    </row>
    <row r="2019" spans="6:12">
      <c r="F2019" s="16"/>
      <c r="I2019" s="16"/>
      <c r="J2019" s="16"/>
      <c r="K2019" s="16"/>
      <c r="L2019" s="16"/>
    </row>
    <row r="2020" spans="6:12">
      <c r="F2020" s="16"/>
      <c r="I2020" s="16"/>
      <c r="J2020" s="16"/>
      <c r="K2020" s="16"/>
      <c r="L2020" s="16"/>
    </row>
    <row r="2021" spans="6:12">
      <c r="F2021" s="16"/>
      <c r="I2021" s="16"/>
      <c r="J2021" s="16"/>
      <c r="K2021" s="16"/>
      <c r="L2021" s="16"/>
    </row>
    <row r="2022" spans="6:12">
      <c r="F2022" s="16"/>
      <c r="I2022" s="16"/>
      <c r="J2022" s="16"/>
      <c r="K2022" s="16"/>
      <c r="L2022" s="16"/>
    </row>
    <row r="2023" spans="6:12">
      <c r="F2023" s="16"/>
      <c r="I2023" s="16"/>
      <c r="J2023" s="16"/>
      <c r="K2023" s="16"/>
      <c r="L2023" s="16"/>
    </row>
    <row r="2024" spans="6:12">
      <c r="F2024" s="16"/>
      <c r="I2024" s="16"/>
      <c r="J2024" s="16"/>
      <c r="K2024" s="16"/>
      <c r="L2024" s="16"/>
    </row>
    <row r="2025" spans="6:12">
      <c r="F2025" s="16"/>
      <c r="I2025" s="16"/>
      <c r="J2025" s="16"/>
      <c r="K2025" s="16"/>
      <c r="L2025" s="16"/>
    </row>
    <row r="2026" spans="6:12">
      <c r="F2026" s="16"/>
      <c r="I2026" s="16"/>
      <c r="J2026" s="16"/>
      <c r="K2026" s="16"/>
      <c r="L2026" s="16"/>
    </row>
    <row r="2027" spans="6:12">
      <c r="F2027" s="16"/>
      <c r="I2027" s="16"/>
      <c r="J2027" s="16"/>
      <c r="K2027" s="16"/>
      <c r="L2027" s="16"/>
    </row>
    <row r="2028" spans="6:12">
      <c r="F2028" s="16"/>
      <c r="I2028" s="16"/>
      <c r="J2028" s="16"/>
      <c r="K2028" s="16"/>
      <c r="L2028" s="16"/>
    </row>
    <row r="2029" spans="6:12">
      <c r="F2029" s="16"/>
      <c r="I2029" s="16"/>
      <c r="J2029" s="16"/>
      <c r="K2029" s="16"/>
      <c r="L2029" s="16"/>
    </row>
    <row r="2030" spans="6:12">
      <c r="F2030" s="16"/>
      <c r="I2030" s="16"/>
      <c r="J2030" s="16"/>
      <c r="K2030" s="16"/>
      <c r="L2030" s="16"/>
    </row>
    <row r="2031" spans="6:12">
      <c r="F2031" s="16"/>
      <c r="I2031" s="16"/>
      <c r="J2031" s="16"/>
      <c r="K2031" s="16"/>
      <c r="L2031" s="16"/>
    </row>
    <row r="2032" spans="6:12">
      <c r="F2032" s="16"/>
      <c r="I2032" s="16"/>
      <c r="J2032" s="16"/>
      <c r="K2032" s="16"/>
      <c r="L2032" s="16"/>
    </row>
    <row r="2033" spans="6:12">
      <c r="F2033" s="16"/>
      <c r="I2033" s="16"/>
      <c r="J2033" s="16"/>
      <c r="K2033" s="16"/>
      <c r="L2033" s="16"/>
    </row>
    <row r="2034" spans="6:12">
      <c r="F2034" s="16"/>
      <c r="I2034" s="16"/>
      <c r="J2034" s="16"/>
      <c r="K2034" s="16"/>
      <c r="L2034" s="16"/>
    </row>
    <row r="2035" spans="6:12">
      <c r="F2035" s="16"/>
      <c r="I2035" s="16"/>
      <c r="J2035" s="16"/>
      <c r="K2035" s="16"/>
      <c r="L2035" s="16"/>
    </row>
    <row r="2036" spans="6:12">
      <c r="F2036" s="16"/>
      <c r="I2036" s="16"/>
      <c r="J2036" s="16"/>
      <c r="K2036" s="16"/>
      <c r="L2036" s="16"/>
    </row>
    <row r="2037" spans="6:12">
      <c r="F2037" s="16"/>
      <c r="I2037" s="16"/>
      <c r="J2037" s="16"/>
      <c r="K2037" s="16"/>
      <c r="L2037" s="16"/>
    </row>
    <row r="2038" spans="6:12">
      <c r="F2038" s="16"/>
      <c r="I2038" s="16"/>
      <c r="J2038" s="16"/>
      <c r="K2038" s="16"/>
      <c r="L2038" s="16"/>
    </row>
    <row r="2039" spans="6:12">
      <c r="F2039" s="16"/>
      <c r="I2039" s="16"/>
      <c r="J2039" s="16"/>
      <c r="K2039" s="16"/>
      <c r="L2039" s="16"/>
    </row>
    <row r="2040" spans="6:12">
      <c r="F2040" s="16"/>
      <c r="I2040" s="16"/>
      <c r="J2040" s="16"/>
      <c r="K2040" s="16"/>
      <c r="L2040" s="16"/>
    </row>
    <row r="2041" spans="6:12">
      <c r="F2041" s="16"/>
      <c r="I2041" s="16"/>
      <c r="J2041" s="16"/>
      <c r="K2041" s="16"/>
      <c r="L2041" s="16"/>
    </row>
    <row r="2042" spans="6:12">
      <c r="F2042" s="16"/>
      <c r="I2042" s="16"/>
      <c r="J2042" s="16"/>
      <c r="K2042" s="16"/>
      <c r="L2042" s="16"/>
    </row>
    <row r="2043" spans="6:12">
      <c r="F2043" s="16"/>
      <c r="I2043" s="16"/>
      <c r="J2043" s="16"/>
      <c r="K2043" s="16"/>
      <c r="L2043" s="16"/>
    </row>
    <row r="2044" spans="6:12">
      <c r="F2044" s="16"/>
      <c r="I2044" s="16"/>
      <c r="J2044" s="16"/>
      <c r="K2044" s="16"/>
      <c r="L2044" s="16"/>
    </row>
    <row r="2045" spans="6:12">
      <c r="F2045" s="16"/>
      <c r="I2045" s="16"/>
      <c r="J2045" s="16"/>
      <c r="K2045" s="16"/>
      <c r="L2045" s="16"/>
    </row>
    <row r="2046" spans="6:12">
      <c r="F2046" s="16"/>
      <c r="I2046" s="16"/>
      <c r="J2046" s="16"/>
      <c r="K2046" s="16"/>
      <c r="L2046" s="16"/>
    </row>
    <row r="2047" spans="6:12">
      <c r="F2047" s="16"/>
      <c r="I2047" s="16"/>
      <c r="J2047" s="16"/>
      <c r="K2047" s="16"/>
      <c r="L2047" s="16"/>
    </row>
    <row r="2048" spans="6:12">
      <c r="F2048" s="16"/>
      <c r="I2048" s="16"/>
      <c r="J2048" s="16"/>
      <c r="K2048" s="16"/>
      <c r="L2048" s="16"/>
    </row>
    <row r="2049" spans="6:12">
      <c r="F2049" s="16"/>
      <c r="I2049" s="16"/>
      <c r="J2049" s="16"/>
      <c r="K2049" s="16"/>
      <c r="L2049" s="16"/>
    </row>
    <row r="2050" spans="6:12">
      <c r="F2050" s="16"/>
      <c r="I2050" s="16"/>
      <c r="J2050" s="16"/>
      <c r="K2050" s="16"/>
      <c r="L2050" s="16"/>
    </row>
    <row r="2051" spans="6:12">
      <c r="F2051" s="16"/>
      <c r="I2051" s="16"/>
      <c r="J2051" s="16"/>
      <c r="K2051" s="16"/>
      <c r="L2051" s="16"/>
    </row>
    <row r="2052" spans="6:12">
      <c r="F2052" s="16"/>
      <c r="I2052" s="16"/>
      <c r="J2052" s="16"/>
      <c r="K2052" s="16"/>
      <c r="L2052" s="16"/>
    </row>
    <row r="2053" spans="6:12">
      <c r="F2053" s="16"/>
      <c r="I2053" s="16"/>
      <c r="J2053" s="16"/>
      <c r="K2053" s="16"/>
      <c r="L2053" s="16"/>
    </row>
    <row r="2054" spans="6:12">
      <c r="F2054" s="16"/>
      <c r="I2054" s="16"/>
      <c r="J2054" s="16"/>
      <c r="K2054" s="16"/>
      <c r="L2054" s="16"/>
    </row>
    <row r="2055" spans="6:12">
      <c r="F2055" s="16"/>
      <c r="I2055" s="16"/>
      <c r="J2055" s="16"/>
      <c r="K2055" s="16"/>
      <c r="L2055" s="16"/>
    </row>
    <row r="2056" spans="6:12">
      <c r="F2056" s="16"/>
      <c r="I2056" s="16"/>
      <c r="J2056" s="16"/>
      <c r="K2056" s="16"/>
      <c r="L2056" s="16"/>
    </row>
    <row r="2057" spans="6:12">
      <c r="F2057" s="16"/>
      <c r="I2057" s="16"/>
      <c r="J2057" s="16"/>
      <c r="K2057" s="16"/>
      <c r="L2057" s="16"/>
    </row>
    <row r="2058" spans="6:12">
      <c r="F2058" s="16"/>
      <c r="I2058" s="16"/>
      <c r="J2058" s="16"/>
      <c r="K2058" s="16"/>
      <c r="L2058" s="16"/>
    </row>
    <row r="2059" spans="6:12">
      <c r="F2059" s="16"/>
      <c r="I2059" s="16"/>
      <c r="J2059" s="16"/>
      <c r="K2059" s="16"/>
      <c r="L2059" s="16"/>
    </row>
    <row r="2060" spans="6:12">
      <c r="F2060" s="16"/>
      <c r="I2060" s="16"/>
      <c r="J2060" s="16"/>
      <c r="K2060" s="16"/>
      <c r="L2060" s="16"/>
    </row>
    <row r="2061" spans="6:12">
      <c r="F2061" s="16"/>
      <c r="I2061" s="16"/>
      <c r="J2061" s="16"/>
      <c r="K2061" s="16"/>
      <c r="L2061" s="16"/>
    </row>
    <row r="2062" spans="6:12">
      <c r="F2062" s="16"/>
      <c r="I2062" s="16"/>
      <c r="J2062" s="16"/>
      <c r="K2062" s="16"/>
      <c r="L2062" s="16"/>
    </row>
    <row r="2063" spans="6:12">
      <c r="F2063" s="16"/>
      <c r="I2063" s="16"/>
      <c r="J2063" s="16"/>
      <c r="K2063" s="16"/>
      <c r="L2063" s="16"/>
    </row>
    <row r="2064" spans="6:12">
      <c r="F2064" s="16"/>
      <c r="I2064" s="16"/>
      <c r="J2064" s="16"/>
      <c r="K2064" s="16"/>
      <c r="L2064" s="16"/>
    </row>
    <row r="2065" spans="6:12">
      <c r="F2065" s="16"/>
      <c r="I2065" s="16"/>
      <c r="J2065" s="16"/>
      <c r="K2065" s="16"/>
      <c r="L2065" s="16"/>
    </row>
    <row r="2066" spans="6:12">
      <c r="F2066" s="16"/>
      <c r="I2066" s="16"/>
      <c r="J2066" s="16"/>
      <c r="K2066" s="16"/>
      <c r="L2066" s="16"/>
    </row>
    <row r="2067" spans="6:12">
      <c r="F2067" s="16"/>
      <c r="I2067" s="16"/>
      <c r="J2067" s="16"/>
      <c r="K2067" s="16"/>
      <c r="L2067" s="16"/>
    </row>
    <row r="2068" spans="6:12">
      <c r="F2068" s="16"/>
      <c r="I2068" s="16"/>
      <c r="J2068" s="16"/>
      <c r="K2068" s="16"/>
      <c r="L2068" s="16"/>
    </row>
    <row r="2069" spans="6:12">
      <c r="F2069" s="16"/>
      <c r="I2069" s="16"/>
      <c r="J2069" s="16"/>
      <c r="K2069" s="16"/>
      <c r="L2069" s="16"/>
    </row>
    <row r="2070" spans="6:12">
      <c r="F2070" s="16"/>
      <c r="I2070" s="16"/>
      <c r="J2070" s="16"/>
      <c r="K2070" s="16"/>
      <c r="L2070" s="16"/>
    </row>
    <row r="2071" spans="6:12">
      <c r="F2071" s="16"/>
      <c r="I2071" s="16"/>
      <c r="J2071" s="16"/>
      <c r="K2071" s="16"/>
      <c r="L2071" s="16"/>
    </row>
    <row r="2072" spans="6:12">
      <c r="F2072" s="16"/>
      <c r="I2072" s="16"/>
      <c r="J2072" s="16"/>
      <c r="K2072" s="16"/>
      <c r="L2072" s="16"/>
    </row>
    <row r="2073" spans="6:12">
      <c r="F2073" s="16"/>
      <c r="I2073" s="16"/>
      <c r="J2073" s="16"/>
      <c r="K2073" s="16"/>
      <c r="L2073" s="16"/>
    </row>
    <row r="2074" spans="6:12">
      <c r="F2074" s="16"/>
      <c r="I2074" s="16"/>
      <c r="J2074" s="16"/>
      <c r="K2074" s="16"/>
      <c r="L2074" s="16"/>
    </row>
    <row r="2075" spans="6:12">
      <c r="F2075" s="16"/>
      <c r="I2075" s="16"/>
      <c r="J2075" s="16"/>
      <c r="K2075" s="16"/>
      <c r="L2075" s="16"/>
    </row>
    <row r="2076" spans="6:12">
      <c r="F2076" s="16"/>
      <c r="I2076" s="16"/>
      <c r="J2076" s="16"/>
      <c r="K2076" s="16"/>
      <c r="L2076" s="16"/>
    </row>
    <row r="2077" spans="6:12">
      <c r="F2077" s="16"/>
      <c r="I2077" s="16"/>
      <c r="J2077" s="16"/>
      <c r="K2077" s="16"/>
      <c r="L2077" s="16"/>
    </row>
    <row r="2078" spans="6:12">
      <c r="F2078" s="16"/>
      <c r="I2078" s="16"/>
      <c r="J2078" s="16"/>
      <c r="K2078" s="16"/>
      <c r="L2078" s="16"/>
    </row>
    <row r="2079" spans="6:12">
      <c r="F2079" s="16"/>
      <c r="I2079" s="16"/>
      <c r="J2079" s="16"/>
      <c r="K2079" s="16"/>
      <c r="L2079" s="16"/>
    </row>
    <row r="2080" spans="6:12">
      <c r="F2080" s="16"/>
      <c r="I2080" s="16"/>
      <c r="J2080" s="16"/>
      <c r="K2080" s="16"/>
      <c r="L2080" s="16"/>
    </row>
    <row r="2081" spans="6:12">
      <c r="F2081" s="16"/>
      <c r="I2081" s="16"/>
      <c r="J2081" s="16"/>
      <c r="K2081" s="16"/>
      <c r="L2081" s="16"/>
    </row>
    <row r="2082" spans="6:12">
      <c r="F2082" s="16"/>
      <c r="I2082" s="16"/>
      <c r="J2082" s="16"/>
      <c r="K2082" s="16"/>
      <c r="L2082" s="16"/>
    </row>
    <row r="2083" spans="6:12">
      <c r="F2083" s="16"/>
      <c r="I2083" s="16"/>
      <c r="J2083" s="16"/>
      <c r="K2083" s="16"/>
      <c r="L2083" s="16"/>
    </row>
    <row r="2084" spans="6:12">
      <c r="F2084" s="16"/>
      <c r="I2084" s="16"/>
      <c r="J2084" s="16"/>
      <c r="K2084" s="16"/>
      <c r="L2084" s="16"/>
    </row>
    <row r="2085" spans="6:12">
      <c r="F2085" s="16"/>
      <c r="I2085" s="16"/>
      <c r="J2085" s="16"/>
      <c r="K2085" s="16"/>
      <c r="L2085" s="16"/>
    </row>
    <row r="2086" spans="6:12">
      <c r="F2086" s="16"/>
      <c r="I2086" s="16"/>
      <c r="J2086" s="16"/>
      <c r="K2086" s="16"/>
      <c r="L2086" s="16"/>
    </row>
    <row r="2087" spans="6:12">
      <c r="F2087" s="16"/>
      <c r="I2087" s="16"/>
      <c r="J2087" s="16"/>
      <c r="K2087" s="16"/>
      <c r="L2087" s="16"/>
    </row>
    <row r="2088" spans="6:12">
      <c r="F2088" s="16"/>
      <c r="I2088" s="16"/>
      <c r="J2088" s="16"/>
      <c r="K2088" s="16"/>
      <c r="L2088" s="16"/>
    </row>
    <row r="2089" spans="6:12">
      <c r="F2089" s="16"/>
      <c r="I2089" s="16"/>
      <c r="J2089" s="16"/>
      <c r="K2089" s="16"/>
      <c r="L2089" s="16"/>
    </row>
    <row r="2090" spans="6:12">
      <c r="F2090" s="16"/>
      <c r="I2090" s="16"/>
      <c r="J2090" s="16"/>
      <c r="K2090" s="16"/>
      <c r="L2090" s="16"/>
    </row>
    <row r="2091" spans="6:12">
      <c r="F2091" s="16"/>
      <c r="I2091" s="16"/>
      <c r="J2091" s="16"/>
      <c r="K2091" s="16"/>
      <c r="L2091" s="16"/>
    </row>
    <row r="2092" spans="6:12">
      <c r="F2092" s="16"/>
      <c r="I2092" s="16"/>
      <c r="J2092" s="16"/>
      <c r="K2092" s="16"/>
      <c r="L2092" s="16"/>
    </row>
    <row r="2093" spans="6:12">
      <c r="F2093" s="16"/>
      <c r="I2093" s="16"/>
      <c r="J2093" s="16"/>
      <c r="K2093" s="16"/>
      <c r="L2093" s="16"/>
    </row>
    <row r="2094" spans="6:12">
      <c r="F2094" s="16"/>
      <c r="I2094" s="16"/>
      <c r="J2094" s="16"/>
      <c r="K2094" s="16"/>
      <c r="L2094" s="16"/>
    </row>
    <row r="2095" spans="6:12">
      <c r="F2095" s="16"/>
      <c r="I2095" s="16"/>
      <c r="J2095" s="16"/>
      <c r="K2095" s="16"/>
      <c r="L2095" s="16"/>
    </row>
    <row r="2096" spans="6:12">
      <c r="F2096" s="16"/>
      <c r="I2096" s="16"/>
      <c r="J2096" s="16"/>
      <c r="K2096" s="16"/>
      <c r="L2096" s="16"/>
    </row>
    <row r="2097" spans="6:12">
      <c r="F2097" s="16"/>
      <c r="I2097" s="16"/>
      <c r="J2097" s="16"/>
      <c r="K2097" s="16"/>
      <c r="L2097" s="16"/>
    </row>
    <row r="2098" spans="6:12">
      <c r="F2098" s="16"/>
      <c r="I2098" s="16"/>
      <c r="J2098" s="16"/>
      <c r="K2098" s="16"/>
      <c r="L2098" s="16"/>
    </row>
    <row r="2099" spans="6:12">
      <c r="F2099" s="16"/>
      <c r="I2099" s="16"/>
      <c r="J2099" s="16"/>
      <c r="K2099" s="16"/>
      <c r="L2099" s="16"/>
    </row>
    <row r="2100" spans="6:12">
      <c r="F2100" s="16"/>
      <c r="I2100" s="16"/>
      <c r="J2100" s="16"/>
      <c r="K2100" s="16"/>
      <c r="L2100" s="16"/>
    </row>
    <row r="2101" spans="6:12">
      <c r="F2101" s="16"/>
      <c r="I2101" s="16"/>
      <c r="J2101" s="16"/>
      <c r="K2101" s="16"/>
      <c r="L2101" s="16"/>
    </row>
    <row r="2102" spans="6:12">
      <c r="F2102" s="16"/>
      <c r="I2102" s="16"/>
      <c r="J2102" s="16"/>
      <c r="K2102" s="16"/>
      <c r="L2102" s="16"/>
    </row>
    <row r="2103" spans="6:12">
      <c r="F2103" s="16"/>
      <c r="I2103" s="16"/>
      <c r="J2103" s="16"/>
      <c r="K2103" s="16"/>
      <c r="L2103" s="16"/>
    </row>
    <row r="2104" spans="6:12">
      <c r="F2104" s="16"/>
      <c r="I2104" s="16"/>
      <c r="J2104" s="16"/>
      <c r="K2104" s="16"/>
      <c r="L2104" s="16"/>
    </row>
    <row r="2105" spans="6:12">
      <c r="F2105" s="16"/>
      <c r="I2105" s="16"/>
      <c r="J2105" s="16"/>
      <c r="K2105" s="16"/>
      <c r="L2105" s="16"/>
    </row>
    <row r="2106" spans="6:12">
      <c r="F2106" s="16"/>
      <c r="I2106" s="16"/>
      <c r="J2106" s="16"/>
      <c r="K2106" s="16"/>
      <c r="L2106" s="16"/>
    </row>
    <row r="2107" spans="6:12">
      <c r="F2107" s="16"/>
      <c r="I2107" s="16"/>
      <c r="J2107" s="16"/>
      <c r="K2107" s="16"/>
      <c r="L2107" s="16"/>
    </row>
    <row r="2108" spans="6:12">
      <c r="F2108" s="16"/>
      <c r="I2108" s="16"/>
      <c r="J2108" s="16"/>
      <c r="K2108" s="16"/>
      <c r="L2108" s="16"/>
    </row>
    <row r="2109" spans="6:12">
      <c r="F2109" s="16"/>
      <c r="I2109" s="16"/>
      <c r="J2109" s="16"/>
      <c r="K2109" s="16"/>
      <c r="L2109" s="16"/>
    </row>
    <row r="2110" spans="6:12">
      <c r="F2110" s="16"/>
      <c r="I2110" s="16"/>
      <c r="J2110" s="16"/>
      <c r="K2110" s="16"/>
      <c r="L2110" s="16"/>
    </row>
    <row r="2111" spans="6:12">
      <c r="F2111" s="16"/>
      <c r="I2111" s="16"/>
      <c r="J2111" s="16"/>
      <c r="K2111" s="16"/>
      <c r="L2111" s="16"/>
    </row>
    <row r="2112" spans="6:12">
      <c r="F2112" s="16"/>
      <c r="I2112" s="16"/>
      <c r="J2112" s="16"/>
      <c r="K2112" s="16"/>
      <c r="L2112" s="16"/>
    </row>
    <row r="2113" spans="6:12">
      <c r="F2113" s="16"/>
      <c r="I2113" s="16"/>
      <c r="J2113" s="16"/>
      <c r="K2113" s="16"/>
      <c r="L2113" s="16"/>
    </row>
    <row r="2114" spans="6:12">
      <c r="F2114" s="16"/>
      <c r="I2114" s="16"/>
      <c r="J2114" s="16"/>
      <c r="K2114" s="16"/>
      <c r="L2114" s="16"/>
    </row>
    <row r="2115" spans="6:12">
      <c r="F2115" s="16"/>
      <c r="I2115" s="16"/>
      <c r="J2115" s="16"/>
      <c r="K2115" s="16"/>
      <c r="L2115" s="16"/>
    </row>
    <row r="2116" spans="6:12">
      <c r="F2116" s="16"/>
      <c r="I2116" s="16"/>
      <c r="J2116" s="16"/>
      <c r="K2116" s="16"/>
      <c r="L2116" s="16"/>
    </row>
    <row r="2117" spans="6:12">
      <c r="F2117" s="16"/>
      <c r="I2117" s="16"/>
      <c r="J2117" s="16"/>
      <c r="K2117" s="16"/>
      <c r="L2117" s="16"/>
    </row>
    <row r="2118" spans="6:12">
      <c r="F2118" s="16"/>
      <c r="I2118" s="16"/>
      <c r="J2118" s="16"/>
      <c r="K2118" s="16"/>
      <c r="L2118" s="16"/>
    </row>
    <row r="2119" spans="6:12">
      <c r="F2119" s="16"/>
      <c r="I2119" s="16"/>
      <c r="J2119" s="16"/>
      <c r="K2119" s="16"/>
      <c r="L2119" s="16"/>
    </row>
    <row r="2120" spans="6:12">
      <c r="F2120" s="16"/>
      <c r="I2120" s="16"/>
      <c r="J2120" s="16"/>
      <c r="K2120" s="16"/>
      <c r="L2120" s="16"/>
    </row>
    <row r="2121" spans="6:12">
      <c r="F2121" s="16"/>
      <c r="I2121" s="16"/>
      <c r="J2121" s="16"/>
      <c r="K2121" s="16"/>
      <c r="L2121" s="16"/>
    </row>
    <row r="2122" spans="6:12">
      <c r="F2122" s="16"/>
      <c r="I2122" s="16"/>
      <c r="J2122" s="16"/>
      <c r="K2122" s="16"/>
      <c r="L2122" s="16"/>
    </row>
    <row r="2123" spans="6:12">
      <c r="F2123" s="16"/>
      <c r="I2123" s="16"/>
      <c r="J2123" s="16"/>
      <c r="K2123" s="16"/>
      <c r="L2123" s="16"/>
    </row>
    <row r="2124" spans="6:12">
      <c r="F2124" s="16"/>
      <c r="I2124" s="16"/>
      <c r="J2124" s="16"/>
      <c r="K2124" s="16"/>
      <c r="L2124" s="16"/>
    </row>
    <row r="2125" spans="6:12">
      <c r="F2125" s="16"/>
      <c r="I2125" s="16"/>
      <c r="J2125" s="16"/>
      <c r="K2125" s="16"/>
      <c r="L2125" s="16"/>
    </row>
    <row r="2126" spans="6:12">
      <c r="F2126" s="16"/>
      <c r="I2126" s="16"/>
      <c r="J2126" s="16"/>
      <c r="K2126" s="16"/>
      <c r="L2126" s="16"/>
    </row>
    <row r="2127" spans="6:12">
      <c r="F2127" s="16"/>
      <c r="I2127" s="16"/>
      <c r="J2127" s="16"/>
      <c r="K2127" s="16"/>
      <c r="L2127" s="16"/>
    </row>
    <row r="2128" spans="6:12">
      <c r="F2128" s="16"/>
      <c r="I2128" s="16"/>
      <c r="J2128" s="16"/>
      <c r="K2128" s="16"/>
      <c r="L2128" s="16"/>
    </row>
    <row r="2129" spans="6:12">
      <c r="F2129" s="16"/>
      <c r="I2129" s="16"/>
      <c r="J2129" s="16"/>
      <c r="K2129" s="16"/>
      <c r="L2129" s="16"/>
    </row>
    <row r="2130" spans="6:12">
      <c r="F2130" s="16"/>
      <c r="I2130" s="16"/>
      <c r="J2130" s="16"/>
      <c r="K2130" s="16"/>
      <c r="L2130" s="16"/>
    </row>
    <row r="2131" spans="6:12">
      <c r="F2131" s="16"/>
      <c r="I2131" s="16"/>
      <c r="J2131" s="16"/>
      <c r="K2131" s="16"/>
      <c r="L2131" s="16"/>
    </row>
    <row r="2132" spans="6:12">
      <c r="F2132" s="16"/>
      <c r="I2132" s="16"/>
      <c r="J2132" s="16"/>
      <c r="K2132" s="16"/>
      <c r="L2132" s="16"/>
    </row>
    <row r="2133" spans="6:12">
      <c r="F2133" s="16"/>
      <c r="I2133" s="16"/>
      <c r="J2133" s="16"/>
      <c r="K2133" s="16"/>
      <c r="L2133" s="16"/>
    </row>
    <row r="2134" spans="6:12">
      <c r="F2134" s="16"/>
      <c r="I2134" s="16"/>
      <c r="J2134" s="16"/>
      <c r="K2134" s="16"/>
      <c r="L2134" s="16"/>
    </row>
    <row r="2135" spans="6:12">
      <c r="F2135" s="16"/>
      <c r="I2135" s="16"/>
      <c r="J2135" s="16"/>
      <c r="K2135" s="16"/>
      <c r="L2135" s="16"/>
    </row>
    <row r="2136" spans="6:12">
      <c r="F2136" s="16"/>
      <c r="I2136" s="16"/>
      <c r="J2136" s="16"/>
      <c r="K2136" s="16"/>
      <c r="L2136" s="16"/>
    </row>
    <row r="2137" spans="6:12">
      <c r="F2137" s="16"/>
      <c r="I2137" s="16"/>
      <c r="J2137" s="16"/>
      <c r="K2137" s="16"/>
      <c r="L2137" s="16"/>
    </row>
    <row r="2138" spans="6:12">
      <c r="F2138" s="16"/>
      <c r="I2138" s="16"/>
      <c r="J2138" s="16"/>
      <c r="K2138" s="16"/>
      <c r="L2138" s="16"/>
    </row>
    <row r="2139" spans="6:12">
      <c r="F2139" s="16"/>
      <c r="I2139" s="16"/>
      <c r="J2139" s="16"/>
      <c r="K2139" s="16"/>
      <c r="L2139" s="16"/>
    </row>
    <row r="2140" spans="6:12">
      <c r="F2140" s="16"/>
      <c r="I2140" s="16"/>
      <c r="J2140" s="16"/>
      <c r="K2140" s="16"/>
      <c r="L2140" s="16"/>
    </row>
    <row r="2141" spans="6:12">
      <c r="F2141" s="16"/>
      <c r="I2141" s="16"/>
      <c r="J2141" s="16"/>
      <c r="K2141" s="16"/>
      <c r="L2141" s="16"/>
    </row>
    <row r="2142" spans="6:12">
      <c r="F2142" s="16"/>
      <c r="I2142" s="16"/>
      <c r="J2142" s="16"/>
      <c r="K2142" s="16"/>
      <c r="L2142" s="16"/>
    </row>
    <row r="2143" spans="6:12">
      <c r="F2143" s="16"/>
      <c r="I2143" s="16"/>
      <c r="J2143" s="16"/>
      <c r="K2143" s="16"/>
      <c r="L2143" s="16"/>
    </row>
    <row r="2144" spans="6:12">
      <c r="F2144" s="16"/>
      <c r="I2144" s="16"/>
      <c r="J2144" s="16"/>
      <c r="K2144" s="16"/>
      <c r="L2144" s="16"/>
    </row>
    <row r="2145" spans="6:12">
      <c r="F2145" s="16"/>
      <c r="I2145" s="16"/>
      <c r="J2145" s="16"/>
      <c r="K2145" s="16"/>
      <c r="L2145" s="16"/>
    </row>
    <row r="2146" spans="6:12">
      <c r="F2146" s="16"/>
      <c r="I2146" s="16"/>
      <c r="J2146" s="16"/>
      <c r="K2146" s="16"/>
      <c r="L2146" s="16"/>
    </row>
    <row r="2147" spans="6:12">
      <c r="F2147" s="16"/>
      <c r="I2147" s="16"/>
      <c r="J2147" s="16"/>
      <c r="K2147" s="16"/>
      <c r="L2147" s="16"/>
    </row>
    <row r="2148" spans="6:12">
      <c r="F2148" s="16"/>
      <c r="I2148" s="16"/>
      <c r="J2148" s="16"/>
      <c r="K2148" s="16"/>
      <c r="L2148" s="16"/>
    </row>
    <row r="2149" spans="6:12">
      <c r="F2149" s="16"/>
      <c r="I2149" s="16"/>
      <c r="J2149" s="16"/>
      <c r="K2149" s="16"/>
      <c r="L2149" s="16"/>
    </row>
    <row r="2150" spans="6:12">
      <c r="F2150" s="16"/>
      <c r="I2150" s="16"/>
      <c r="J2150" s="16"/>
      <c r="K2150" s="16"/>
      <c r="L2150" s="16"/>
    </row>
    <row r="2151" spans="6:12">
      <c r="F2151" s="16"/>
      <c r="I2151" s="16"/>
      <c r="J2151" s="16"/>
      <c r="K2151" s="16"/>
      <c r="L2151" s="16"/>
    </row>
    <row r="2152" spans="6:12">
      <c r="F2152" s="16"/>
      <c r="I2152" s="16"/>
      <c r="J2152" s="16"/>
      <c r="K2152" s="16"/>
      <c r="L2152" s="16"/>
    </row>
    <row r="2153" spans="6:12">
      <c r="F2153" s="16"/>
      <c r="I2153" s="16"/>
      <c r="J2153" s="16"/>
      <c r="K2153" s="16"/>
      <c r="L2153" s="16"/>
    </row>
    <row r="2154" spans="6:12">
      <c r="F2154" s="16"/>
      <c r="I2154" s="16"/>
      <c r="J2154" s="16"/>
      <c r="K2154" s="16"/>
      <c r="L2154" s="16"/>
    </row>
    <row r="2155" spans="6:12">
      <c r="F2155" s="16"/>
      <c r="I2155" s="16"/>
      <c r="J2155" s="16"/>
      <c r="K2155" s="16"/>
      <c r="L2155" s="16"/>
    </row>
    <row r="2156" spans="6:12">
      <c r="F2156" s="16"/>
      <c r="I2156" s="16"/>
      <c r="J2156" s="16"/>
      <c r="K2156" s="16"/>
      <c r="L2156" s="16"/>
    </row>
    <row r="2157" spans="6:12">
      <c r="F2157" s="16"/>
      <c r="I2157" s="16"/>
      <c r="J2157" s="16"/>
      <c r="K2157" s="16"/>
      <c r="L2157" s="16"/>
    </row>
    <row r="2158" spans="6:12">
      <c r="F2158" s="16"/>
      <c r="I2158" s="16"/>
      <c r="J2158" s="16"/>
      <c r="K2158" s="16"/>
      <c r="L2158" s="16"/>
    </row>
    <row r="2159" spans="6:12">
      <c r="F2159" s="16"/>
      <c r="I2159" s="16"/>
      <c r="J2159" s="16"/>
      <c r="K2159" s="16"/>
      <c r="L2159" s="16"/>
    </row>
    <row r="2160" spans="6:12">
      <c r="F2160" s="16"/>
      <c r="I2160" s="16"/>
      <c r="J2160" s="16"/>
      <c r="K2160" s="16"/>
      <c r="L2160" s="16"/>
    </row>
    <row r="2161" spans="6:12">
      <c r="F2161" s="16"/>
      <c r="I2161" s="16"/>
      <c r="J2161" s="16"/>
      <c r="K2161" s="16"/>
      <c r="L2161" s="16"/>
    </row>
    <row r="2162" spans="6:12">
      <c r="F2162" s="16"/>
      <c r="I2162" s="16"/>
      <c r="J2162" s="16"/>
      <c r="K2162" s="16"/>
      <c r="L2162" s="16"/>
    </row>
    <row r="2163" spans="6:12">
      <c r="F2163" s="16"/>
      <c r="I2163" s="16"/>
      <c r="J2163" s="16"/>
      <c r="K2163" s="16"/>
      <c r="L2163" s="16"/>
    </row>
    <row r="2164" spans="6:12">
      <c r="F2164" s="16"/>
      <c r="I2164" s="16"/>
      <c r="J2164" s="16"/>
      <c r="K2164" s="16"/>
      <c r="L2164" s="16"/>
    </row>
    <row r="2165" spans="6:12">
      <c r="F2165" s="16"/>
      <c r="I2165" s="16"/>
      <c r="J2165" s="16"/>
      <c r="K2165" s="16"/>
      <c r="L2165" s="16"/>
    </row>
    <row r="2166" spans="6:12">
      <c r="F2166" s="16"/>
      <c r="I2166" s="16"/>
      <c r="J2166" s="16"/>
      <c r="K2166" s="16"/>
      <c r="L2166" s="16"/>
    </row>
    <row r="2167" spans="6:12">
      <c r="F2167" s="16"/>
      <c r="I2167" s="16"/>
      <c r="J2167" s="16"/>
      <c r="K2167" s="16"/>
      <c r="L2167" s="16"/>
    </row>
    <row r="2168" spans="6:12">
      <c r="F2168" s="16"/>
      <c r="I2168" s="16"/>
      <c r="J2168" s="16"/>
      <c r="K2168" s="16"/>
      <c r="L2168" s="16"/>
    </row>
    <row r="2169" spans="6:12">
      <c r="F2169" s="16"/>
      <c r="I2169" s="16"/>
      <c r="J2169" s="16"/>
      <c r="K2169" s="16"/>
      <c r="L2169" s="16"/>
    </row>
    <row r="2170" spans="6:12">
      <c r="F2170" s="16"/>
      <c r="I2170" s="16"/>
      <c r="J2170" s="16"/>
      <c r="K2170" s="16"/>
      <c r="L2170" s="16"/>
    </row>
    <row r="2171" spans="6:12">
      <c r="F2171" s="16"/>
      <c r="I2171" s="16"/>
      <c r="J2171" s="16"/>
      <c r="K2171" s="16"/>
      <c r="L2171" s="16"/>
    </row>
    <row r="2172" spans="6:12">
      <c r="F2172" s="16"/>
      <c r="I2172" s="16"/>
      <c r="J2172" s="16"/>
      <c r="K2172" s="16"/>
      <c r="L2172" s="16"/>
    </row>
    <row r="2173" spans="6:12">
      <c r="F2173" s="16"/>
      <c r="I2173" s="16"/>
      <c r="J2173" s="16"/>
      <c r="K2173" s="16"/>
      <c r="L2173" s="16"/>
    </row>
    <row r="2174" spans="6:12">
      <c r="F2174" s="16"/>
      <c r="I2174" s="16"/>
      <c r="J2174" s="16"/>
      <c r="K2174" s="16"/>
      <c r="L2174" s="16"/>
    </row>
    <row r="2175" spans="6:12">
      <c r="F2175" s="16"/>
      <c r="I2175" s="16"/>
      <c r="J2175" s="16"/>
      <c r="K2175" s="16"/>
      <c r="L2175" s="16"/>
    </row>
    <row r="2176" spans="6:12">
      <c r="F2176" s="16"/>
      <c r="I2176" s="16"/>
      <c r="J2176" s="16"/>
      <c r="K2176" s="16"/>
      <c r="L2176" s="16"/>
    </row>
    <row r="2177" spans="6:12">
      <c r="F2177" s="16"/>
      <c r="I2177" s="16"/>
      <c r="J2177" s="16"/>
      <c r="K2177" s="16"/>
      <c r="L2177" s="16"/>
    </row>
    <row r="2178" spans="6:12">
      <c r="F2178" s="16"/>
      <c r="I2178" s="16"/>
      <c r="J2178" s="16"/>
      <c r="K2178" s="16"/>
      <c r="L2178" s="16"/>
    </row>
    <row r="2179" spans="6:12">
      <c r="F2179" s="16"/>
      <c r="I2179" s="16"/>
      <c r="J2179" s="16"/>
      <c r="K2179" s="16"/>
      <c r="L2179" s="16"/>
    </row>
    <row r="2180" spans="6:12">
      <c r="F2180" s="16"/>
      <c r="I2180" s="16"/>
      <c r="J2180" s="16"/>
      <c r="K2180" s="16"/>
      <c r="L2180" s="16"/>
    </row>
    <row r="2181" spans="6:12">
      <c r="F2181" s="16"/>
      <c r="I2181" s="16"/>
      <c r="J2181" s="16"/>
      <c r="K2181" s="16"/>
      <c r="L2181" s="16"/>
    </row>
    <row r="2182" spans="6:12">
      <c r="F2182" s="16"/>
      <c r="I2182" s="16"/>
      <c r="J2182" s="16"/>
      <c r="K2182" s="16"/>
      <c r="L2182" s="16"/>
    </row>
    <row r="2183" spans="6:12">
      <c r="F2183" s="16"/>
      <c r="I2183" s="16"/>
      <c r="J2183" s="16"/>
      <c r="K2183" s="16"/>
      <c r="L2183" s="16"/>
    </row>
    <row r="2184" spans="6:12">
      <c r="F2184" s="16"/>
      <c r="I2184" s="16"/>
      <c r="J2184" s="16"/>
      <c r="K2184" s="16"/>
      <c r="L2184" s="16"/>
    </row>
    <row r="2185" spans="6:12">
      <c r="F2185" s="16"/>
      <c r="I2185" s="16"/>
      <c r="J2185" s="16"/>
      <c r="K2185" s="16"/>
      <c r="L2185" s="16"/>
    </row>
    <row r="2186" spans="6:12">
      <c r="F2186" s="16"/>
      <c r="I2186" s="16"/>
      <c r="J2186" s="16"/>
      <c r="K2186" s="16"/>
      <c r="L2186" s="16"/>
    </row>
    <row r="2187" spans="6:12">
      <c r="F2187" s="16"/>
      <c r="I2187" s="16"/>
      <c r="J2187" s="16"/>
      <c r="K2187" s="16"/>
      <c r="L2187" s="16"/>
    </row>
    <row r="2188" spans="6:12">
      <c r="F2188" s="16"/>
      <c r="I2188" s="16"/>
      <c r="J2188" s="16"/>
      <c r="K2188" s="16"/>
      <c r="L2188" s="16"/>
    </row>
    <row r="2189" spans="6:12">
      <c r="F2189" s="16"/>
      <c r="I2189" s="16"/>
      <c r="J2189" s="16"/>
      <c r="K2189" s="16"/>
      <c r="L2189" s="16"/>
    </row>
    <row r="2190" spans="6:12">
      <c r="F2190" s="16"/>
      <c r="I2190" s="16"/>
      <c r="J2190" s="16"/>
      <c r="K2190" s="16"/>
      <c r="L2190" s="16"/>
    </row>
    <row r="2191" spans="6:12">
      <c r="F2191" s="16"/>
      <c r="I2191" s="16"/>
      <c r="J2191" s="16"/>
      <c r="K2191" s="16"/>
      <c r="L2191" s="16"/>
    </row>
    <row r="2192" spans="6:12">
      <c r="F2192" s="16"/>
      <c r="I2192" s="16"/>
      <c r="J2192" s="16"/>
      <c r="K2192" s="16"/>
      <c r="L2192" s="16"/>
    </row>
    <row r="2193" spans="6:12">
      <c r="F2193" s="16"/>
      <c r="I2193" s="16"/>
      <c r="J2193" s="16"/>
      <c r="K2193" s="16"/>
      <c r="L2193" s="16"/>
    </row>
    <row r="2194" spans="6:12">
      <c r="F2194" s="16"/>
      <c r="I2194" s="16"/>
      <c r="J2194" s="16"/>
      <c r="K2194" s="16"/>
      <c r="L2194" s="16"/>
    </row>
    <row r="2195" spans="6:12">
      <c r="F2195" s="16"/>
      <c r="I2195" s="16"/>
      <c r="J2195" s="16"/>
      <c r="K2195" s="16"/>
      <c r="L2195" s="16"/>
    </row>
    <row r="2196" spans="6:12">
      <c r="F2196" s="16"/>
      <c r="I2196" s="16"/>
      <c r="J2196" s="16"/>
      <c r="K2196" s="16"/>
      <c r="L2196" s="16"/>
    </row>
    <row r="2197" spans="6:12">
      <c r="F2197" s="16"/>
      <c r="I2197" s="16"/>
      <c r="J2197" s="16"/>
      <c r="K2197" s="16"/>
      <c r="L2197" s="16"/>
    </row>
    <row r="2198" spans="6:12">
      <c r="F2198" s="16"/>
      <c r="I2198" s="16"/>
      <c r="J2198" s="16"/>
      <c r="K2198" s="16"/>
      <c r="L2198" s="16"/>
    </row>
    <row r="2199" spans="6:12">
      <c r="F2199" s="16"/>
      <c r="I2199" s="16"/>
      <c r="J2199" s="16"/>
      <c r="K2199" s="16"/>
      <c r="L2199" s="16"/>
    </row>
    <row r="2200" spans="6:12">
      <c r="F2200" s="16"/>
      <c r="I2200" s="16"/>
      <c r="J2200" s="16"/>
      <c r="K2200" s="16"/>
      <c r="L2200" s="16"/>
    </row>
    <row r="2201" spans="6:12">
      <c r="F2201" s="16"/>
      <c r="I2201" s="16"/>
      <c r="J2201" s="16"/>
      <c r="K2201" s="16"/>
      <c r="L2201" s="16"/>
    </row>
    <row r="2202" spans="6:12">
      <c r="F2202" s="16"/>
      <c r="I2202" s="16"/>
      <c r="J2202" s="16"/>
      <c r="K2202" s="16"/>
      <c r="L2202" s="16"/>
    </row>
    <row r="2203" spans="6:12">
      <c r="F2203" s="16"/>
      <c r="I2203" s="16"/>
      <c r="J2203" s="16"/>
      <c r="K2203" s="16"/>
      <c r="L2203" s="16"/>
    </row>
    <row r="2204" spans="6:12">
      <c r="F2204" s="16"/>
      <c r="I2204" s="16"/>
      <c r="J2204" s="16"/>
      <c r="K2204" s="16"/>
      <c r="L2204" s="16"/>
    </row>
    <row r="2205" spans="6:12">
      <c r="F2205" s="16"/>
      <c r="I2205" s="16"/>
      <c r="J2205" s="16"/>
      <c r="K2205" s="16"/>
      <c r="L2205" s="16"/>
    </row>
    <row r="2206" spans="6:12">
      <c r="F2206" s="16"/>
      <c r="I2206" s="16"/>
      <c r="J2206" s="16"/>
      <c r="K2206" s="16"/>
      <c r="L2206" s="16"/>
    </row>
    <row r="2207" spans="6:12">
      <c r="F2207" s="16"/>
      <c r="I2207" s="16"/>
      <c r="J2207" s="16"/>
      <c r="K2207" s="16"/>
      <c r="L2207" s="16"/>
    </row>
    <row r="2208" spans="6:12">
      <c r="F2208" s="16"/>
      <c r="I2208" s="16"/>
      <c r="J2208" s="16"/>
      <c r="K2208" s="16"/>
      <c r="L2208" s="16"/>
    </row>
    <row r="2209" spans="6:12">
      <c r="F2209" s="16"/>
      <c r="I2209" s="16"/>
      <c r="J2209" s="16"/>
      <c r="K2209" s="16"/>
      <c r="L2209" s="16"/>
    </row>
    <row r="2210" spans="6:12">
      <c r="F2210" s="16"/>
      <c r="I2210" s="16"/>
      <c r="J2210" s="16"/>
      <c r="K2210" s="16"/>
      <c r="L2210" s="16"/>
    </row>
    <row r="2211" spans="6:12">
      <c r="F2211" s="16"/>
      <c r="I2211" s="16"/>
      <c r="J2211" s="16"/>
      <c r="K2211" s="16"/>
      <c r="L2211" s="16"/>
    </row>
    <row r="2212" spans="6:12">
      <c r="F2212" s="16"/>
      <c r="I2212" s="16"/>
      <c r="J2212" s="16"/>
      <c r="K2212" s="16"/>
      <c r="L2212" s="16"/>
    </row>
    <row r="2213" spans="6:12">
      <c r="F2213" s="16"/>
      <c r="I2213" s="16"/>
      <c r="J2213" s="16"/>
      <c r="K2213" s="16"/>
      <c r="L2213" s="16"/>
    </row>
    <row r="2214" spans="6:12">
      <c r="F2214" s="16"/>
      <c r="I2214" s="16"/>
      <c r="J2214" s="16"/>
      <c r="K2214" s="16"/>
      <c r="L2214" s="16"/>
    </row>
    <row r="2215" spans="6:12">
      <c r="F2215" s="16"/>
      <c r="I2215" s="16"/>
      <c r="J2215" s="16"/>
      <c r="K2215" s="16"/>
      <c r="L2215" s="16"/>
    </row>
    <row r="2216" spans="6:12">
      <c r="F2216" s="16"/>
      <c r="I2216" s="16"/>
      <c r="J2216" s="16"/>
      <c r="K2216" s="16"/>
      <c r="L2216" s="16"/>
    </row>
    <row r="2217" spans="6:12">
      <c r="F2217" s="16"/>
      <c r="I2217" s="16"/>
      <c r="J2217" s="16"/>
      <c r="K2217" s="16"/>
      <c r="L2217" s="16"/>
    </row>
    <row r="2218" spans="6:12">
      <c r="F2218" s="16"/>
      <c r="I2218" s="16"/>
      <c r="J2218" s="16"/>
      <c r="K2218" s="16"/>
      <c r="L2218" s="16"/>
    </row>
    <row r="2219" spans="6:12">
      <c r="F2219" s="16"/>
      <c r="I2219" s="16"/>
      <c r="J2219" s="16"/>
      <c r="K2219" s="16"/>
      <c r="L2219" s="16"/>
    </row>
    <row r="2220" spans="6:12">
      <c r="F2220" s="16"/>
      <c r="I2220" s="16"/>
      <c r="J2220" s="16"/>
      <c r="K2220" s="16"/>
      <c r="L2220" s="16"/>
    </row>
    <row r="2221" spans="6:12">
      <c r="F2221" s="16"/>
      <c r="I2221" s="16"/>
      <c r="J2221" s="16"/>
      <c r="K2221" s="16"/>
      <c r="L2221" s="16"/>
    </row>
    <row r="2222" spans="6:12">
      <c r="F2222" s="16"/>
      <c r="I2222" s="16"/>
      <c r="J2222" s="16"/>
      <c r="K2222" s="16"/>
      <c r="L2222" s="16"/>
    </row>
    <row r="2223" spans="6:12">
      <c r="F2223" s="16"/>
      <c r="I2223" s="16"/>
      <c r="J2223" s="16"/>
      <c r="K2223" s="16"/>
      <c r="L2223" s="16"/>
    </row>
    <row r="2224" spans="6:12">
      <c r="F2224" s="16"/>
      <c r="I2224" s="16"/>
      <c r="J2224" s="16"/>
      <c r="K2224" s="16"/>
      <c r="L2224" s="16"/>
    </row>
    <row r="2225" spans="6:12">
      <c r="F2225" s="16"/>
      <c r="I2225" s="16"/>
      <c r="J2225" s="16"/>
      <c r="K2225" s="16"/>
      <c r="L2225" s="16"/>
    </row>
    <row r="2226" spans="6:12">
      <c r="F2226" s="16"/>
      <c r="I2226" s="16"/>
      <c r="J2226" s="16"/>
      <c r="K2226" s="16"/>
      <c r="L2226" s="16"/>
    </row>
    <row r="2227" spans="6:12">
      <c r="F2227" s="16"/>
      <c r="I2227" s="16"/>
      <c r="J2227" s="16"/>
      <c r="K2227" s="16"/>
      <c r="L2227" s="16"/>
    </row>
    <row r="2228" spans="6:12">
      <c r="F2228" s="16"/>
      <c r="I2228" s="16"/>
      <c r="J2228" s="16"/>
      <c r="K2228" s="16"/>
      <c r="L2228" s="16"/>
    </row>
    <row r="2229" spans="6:12">
      <c r="F2229" s="16"/>
      <c r="I2229" s="16"/>
      <c r="J2229" s="16"/>
      <c r="K2229" s="16"/>
      <c r="L2229" s="16"/>
    </row>
    <row r="2230" spans="6:12">
      <c r="F2230" s="16"/>
      <c r="I2230" s="16"/>
      <c r="J2230" s="16"/>
      <c r="K2230" s="16"/>
      <c r="L2230" s="16"/>
    </row>
    <row r="2231" spans="6:12">
      <c r="F2231" s="16"/>
      <c r="I2231" s="16"/>
      <c r="J2231" s="16"/>
      <c r="K2231" s="16"/>
      <c r="L2231" s="16"/>
    </row>
    <row r="2232" spans="6:12">
      <c r="F2232" s="16"/>
      <c r="I2232" s="16"/>
      <c r="J2232" s="16"/>
      <c r="K2232" s="16"/>
      <c r="L2232" s="16"/>
    </row>
    <row r="2233" spans="6:12">
      <c r="F2233" s="16"/>
      <c r="I2233" s="16"/>
      <c r="J2233" s="16"/>
      <c r="K2233" s="16"/>
      <c r="L2233" s="16"/>
    </row>
    <row r="2234" spans="6:12">
      <c r="F2234" s="16"/>
      <c r="I2234" s="16"/>
      <c r="J2234" s="16"/>
      <c r="K2234" s="16"/>
      <c r="L2234" s="16"/>
    </row>
    <row r="2235" spans="6:12">
      <c r="F2235" s="16"/>
      <c r="I2235" s="16"/>
      <c r="J2235" s="16"/>
      <c r="K2235" s="16"/>
      <c r="L2235" s="16"/>
    </row>
    <row r="2236" spans="6:12">
      <c r="F2236" s="16"/>
      <c r="I2236" s="16"/>
      <c r="J2236" s="16"/>
      <c r="K2236" s="16"/>
      <c r="L2236" s="16"/>
    </row>
    <row r="2237" spans="6:12">
      <c r="F2237" s="16"/>
      <c r="I2237" s="16"/>
      <c r="J2237" s="16"/>
      <c r="K2237" s="16"/>
      <c r="L2237" s="16"/>
    </row>
    <row r="2238" spans="6:12">
      <c r="F2238" s="16"/>
      <c r="I2238" s="16"/>
      <c r="J2238" s="16"/>
      <c r="K2238" s="16"/>
      <c r="L2238" s="16"/>
    </row>
    <row r="2239" spans="6:12">
      <c r="F2239" s="16"/>
      <c r="I2239" s="16"/>
      <c r="J2239" s="16"/>
      <c r="K2239" s="16"/>
      <c r="L2239" s="16"/>
    </row>
    <row r="2240" spans="6:12">
      <c r="F2240" s="16"/>
      <c r="I2240" s="16"/>
      <c r="J2240" s="16"/>
      <c r="K2240" s="16"/>
      <c r="L2240" s="16"/>
    </row>
    <row r="2241" spans="6:12">
      <c r="F2241" s="16"/>
      <c r="I2241" s="16"/>
      <c r="J2241" s="16"/>
      <c r="K2241" s="16"/>
      <c r="L2241" s="16"/>
    </row>
    <row r="2242" spans="6:12">
      <c r="F2242" s="16"/>
      <c r="I2242" s="16"/>
      <c r="J2242" s="16"/>
      <c r="K2242" s="16"/>
      <c r="L2242" s="16"/>
    </row>
    <row r="2243" spans="6:12">
      <c r="F2243" s="16"/>
      <c r="I2243" s="16"/>
      <c r="J2243" s="16"/>
      <c r="K2243" s="16"/>
      <c r="L2243" s="16"/>
    </row>
    <row r="2244" spans="6:12">
      <c r="F2244" s="16"/>
      <c r="I2244" s="16"/>
      <c r="J2244" s="16"/>
      <c r="K2244" s="16"/>
      <c r="L2244" s="16"/>
    </row>
    <row r="2245" spans="6:12">
      <c r="F2245" s="16"/>
      <c r="I2245" s="16"/>
      <c r="J2245" s="16"/>
      <c r="K2245" s="16"/>
      <c r="L2245" s="16"/>
    </row>
    <row r="2246" spans="6:12">
      <c r="F2246" s="16"/>
      <c r="I2246" s="16"/>
      <c r="J2246" s="16"/>
      <c r="K2246" s="16"/>
      <c r="L2246" s="16"/>
    </row>
    <row r="2247" spans="6:12">
      <c r="F2247" s="16"/>
      <c r="I2247" s="16"/>
      <c r="J2247" s="16"/>
      <c r="K2247" s="16"/>
      <c r="L2247" s="16"/>
    </row>
    <row r="2248" spans="6:12">
      <c r="F2248" s="16"/>
      <c r="I2248" s="16"/>
      <c r="J2248" s="16"/>
      <c r="K2248" s="16"/>
      <c r="L2248" s="16"/>
    </row>
    <row r="2249" spans="6:12">
      <c r="F2249" s="16"/>
      <c r="I2249" s="16"/>
      <c r="J2249" s="16"/>
      <c r="K2249" s="16"/>
      <c r="L2249" s="16"/>
    </row>
    <row r="2250" spans="6:12">
      <c r="F2250" s="16"/>
      <c r="I2250" s="16"/>
      <c r="J2250" s="16"/>
      <c r="K2250" s="16"/>
      <c r="L2250" s="16"/>
    </row>
    <row r="2251" spans="6:12">
      <c r="F2251" s="16"/>
      <c r="I2251" s="16"/>
      <c r="J2251" s="16"/>
      <c r="K2251" s="16"/>
      <c r="L2251" s="16"/>
    </row>
    <row r="2252" spans="6:12">
      <c r="F2252" s="16"/>
      <c r="I2252" s="16"/>
      <c r="J2252" s="16"/>
      <c r="K2252" s="16"/>
      <c r="L2252" s="16"/>
    </row>
    <row r="2253" spans="6:12">
      <c r="F2253" s="16"/>
      <c r="I2253" s="16"/>
      <c r="J2253" s="16"/>
      <c r="K2253" s="16"/>
      <c r="L2253" s="16"/>
    </row>
    <row r="2254" spans="6:12">
      <c r="F2254" s="16"/>
      <c r="I2254" s="16"/>
      <c r="J2254" s="16"/>
      <c r="K2254" s="16"/>
      <c r="L2254" s="16"/>
    </row>
    <row r="2255" spans="6:12">
      <c r="F2255" s="16"/>
      <c r="I2255" s="16"/>
      <c r="J2255" s="16"/>
      <c r="K2255" s="16"/>
      <c r="L2255" s="16"/>
    </row>
    <row r="2256" spans="6:12">
      <c r="F2256" s="16"/>
      <c r="I2256" s="16"/>
      <c r="J2256" s="16"/>
      <c r="K2256" s="16"/>
      <c r="L2256" s="16"/>
    </row>
    <row r="2257" spans="6:12">
      <c r="F2257" s="16"/>
      <c r="I2257" s="16"/>
      <c r="J2257" s="16"/>
      <c r="K2257" s="16"/>
      <c r="L2257" s="16"/>
    </row>
    <row r="2258" spans="6:12">
      <c r="F2258" s="16"/>
      <c r="I2258" s="16"/>
      <c r="J2258" s="16"/>
      <c r="K2258" s="16"/>
      <c r="L2258" s="16"/>
    </row>
    <row r="2259" spans="6:12">
      <c r="F2259" s="16"/>
      <c r="I2259" s="16"/>
      <c r="J2259" s="16"/>
      <c r="K2259" s="16"/>
      <c r="L2259" s="16"/>
    </row>
    <row r="2260" spans="6:12">
      <c r="F2260" s="16"/>
      <c r="I2260" s="16"/>
      <c r="J2260" s="16"/>
      <c r="K2260" s="16"/>
      <c r="L2260" s="16"/>
    </row>
    <row r="2261" spans="6:12">
      <c r="F2261" s="16"/>
      <c r="I2261" s="16"/>
      <c r="J2261" s="16"/>
      <c r="K2261" s="16"/>
      <c r="L2261" s="16"/>
    </row>
    <row r="2262" spans="6:12">
      <c r="F2262" s="16"/>
      <c r="I2262" s="16"/>
      <c r="J2262" s="16"/>
      <c r="K2262" s="16"/>
      <c r="L2262" s="16"/>
    </row>
    <row r="2263" spans="6:12">
      <c r="F2263" s="16"/>
      <c r="I2263" s="16"/>
      <c r="J2263" s="16"/>
      <c r="K2263" s="16"/>
      <c r="L2263" s="16"/>
    </row>
    <row r="2264" spans="6:12">
      <c r="F2264" s="16"/>
      <c r="I2264" s="16"/>
      <c r="J2264" s="16"/>
      <c r="K2264" s="16"/>
      <c r="L2264" s="16"/>
    </row>
    <row r="2265" spans="6:12">
      <c r="F2265" s="16"/>
      <c r="I2265" s="16"/>
      <c r="J2265" s="16"/>
      <c r="K2265" s="16"/>
      <c r="L2265" s="16"/>
    </row>
    <row r="2266" spans="6:12">
      <c r="F2266" s="16"/>
      <c r="I2266" s="16"/>
      <c r="J2266" s="16"/>
      <c r="K2266" s="16"/>
      <c r="L2266" s="16"/>
    </row>
    <row r="2267" spans="6:12">
      <c r="F2267" s="16"/>
      <c r="I2267" s="16"/>
      <c r="J2267" s="16"/>
      <c r="K2267" s="16"/>
      <c r="L2267" s="16"/>
    </row>
    <row r="2268" spans="6:12">
      <c r="F2268" s="16"/>
      <c r="I2268" s="16"/>
      <c r="J2268" s="16"/>
      <c r="K2268" s="16"/>
      <c r="L2268" s="16"/>
    </row>
    <row r="2269" spans="6:12">
      <c r="F2269" s="16"/>
      <c r="I2269" s="16"/>
      <c r="J2269" s="16"/>
      <c r="K2269" s="16"/>
      <c r="L2269" s="16"/>
    </row>
    <row r="2270" spans="6:12">
      <c r="F2270" s="16"/>
      <c r="I2270" s="16"/>
      <c r="J2270" s="16"/>
      <c r="K2270" s="16"/>
      <c r="L2270" s="16"/>
    </row>
    <row r="2271" spans="6:12">
      <c r="F2271" s="16"/>
      <c r="I2271" s="16"/>
      <c r="J2271" s="16"/>
      <c r="K2271" s="16"/>
      <c r="L2271" s="16"/>
    </row>
    <row r="2272" spans="6:12">
      <c r="F2272" s="16"/>
      <c r="I2272" s="16"/>
      <c r="J2272" s="16"/>
      <c r="K2272" s="16"/>
      <c r="L2272" s="16"/>
    </row>
    <row r="2273" spans="6:12">
      <c r="F2273" s="16"/>
      <c r="I2273" s="16"/>
      <c r="J2273" s="16"/>
      <c r="K2273" s="16"/>
      <c r="L2273" s="16"/>
    </row>
    <row r="2274" spans="6:12">
      <c r="F2274" s="16"/>
      <c r="I2274" s="16"/>
      <c r="J2274" s="16"/>
      <c r="K2274" s="16"/>
      <c r="L2274" s="16"/>
    </row>
    <row r="2275" spans="6:12">
      <c r="F2275" s="16"/>
      <c r="I2275" s="16"/>
      <c r="J2275" s="16"/>
      <c r="K2275" s="16"/>
      <c r="L2275" s="16"/>
    </row>
    <row r="2276" spans="6:12">
      <c r="F2276" s="16"/>
      <c r="I2276" s="16"/>
      <c r="J2276" s="16"/>
      <c r="K2276" s="16"/>
      <c r="L2276" s="16"/>
    </row>
    <row r="2277" spans="6:12">
      <c r="F2277" s="16"/>
      <c r="I2277" s="16"/>
      <c r="J2277" s="16"/>
      <c r="K2277" s="16"/>
      <c r="L2277" s="16"/>
    </row>
    <row r="2278" spans="6:12">
      <c r="F2278" s="16"/>
      <c r="I2278" s="16"/>
      <c r="J2278" s="16"/>
      <c r="K2278" s="16"/>
      <c r="L2278" s="16"/>
    </row>
    <row r="2279" spans="6:12">
      <c r="F2279" s="16"/>
      <c r="I2279" s="16"/>
      <c r="J2279" s="16"/>
      <c r="K2279" s="16"/>
      <c r="L2279" s="16"/>
    </row>
    <row r="2280" spans="6:12">
      <c r="F2280" s="16"/>
      <c r="I2280" s="16"/>
      <c r="J2280" s="16"/>
      <c r="K2280" s="16"/>
      <c r="L2280" s="16"/>
    </row>
    <row r="2281" spans="6:12">
      <c r="F2281" s="16"/>
      <c r="I2281" s="16"/>
      <c r="J2281" s="16"/>
      <c r="K2281" s="16"/>
      <c r="L2281" s="16"/>
    </row>
    <row r="2282" spans="6:12">
      <c r="F2282" s="16"/>
      <c r="I2282" s="16"/>
      <c r="J2282" s="16"/>
      <c r="K2282" s="16"/>
      <c r="L2282" s="16"/>
    </row>
    <row r="2283" spans="6:12">
      <c r="F2283" s="16"/>
      <c r="I2283" s="16"/>
      <c r="J2283" s="16"/>
      <c r="K2283" s="16"/>
      <c r="L2283" s="16"/>
    </row>
    <row r="2284" spans="6:12">
      <c r="F2284" s="16"/>
      <c r="I2284" s="16"/>
      <c r="J2284" s="16"/>
      <c r="K2284" s="16"/>
      <c r="L2284" s="16"/>
    </row>
    <row r="2285" spans="6:12">
      <c r="F2285" s="16"/>
      <c r="I2285" s="16"/>
      <c r="J2285" s="16"/>
      <c r="K2285" s="16"/>
      <c r="L2285" s="16"/>
    </row>
    <row r="2286" spans="6:12">
      <c r="F2286" s="16"/>
      <c r="I2286" s="16"/>
      <c r="J2286" s="16"/>
      <c r="K2286" s="16"/>
      <c r="L2286" s="16"/>
    </row>
    <row r="2287" spans="6:12">
      <c r="F2287" s="16"/>
      <c r="I2287" s="16"/>
      <c r="J2287" s="16"/>
      <c r="K2287" s="16"/>
      <c r="L2287" s="16"/>
    </row>
    <row r="2288" spans="6:12">
      <c r="F2288" s="16"/>
      <c r="I2288" s="16"/>
      <c r="J2288" s="16"/>
      <c r="K2288" s="16"/>
      <c r="L2288" s="16"/>
    </row>
    <row r="2289" spans="6:12">
      <c r="F2289" s="16"/>
      <c r="I2289" s="16"/>
      <c r="J2289" s="16"/>
      <c r="K2289" s="16"/>
      <c r="L2289" s="16"/>
    </row>
    <row r="2290" spans="6:12">
      <c r="F2290" s="16"/>
      <c r="I2290" s="16"/>
      <c r="J2290" s="16"/>
      <c r="K2290" s="16"/>
      <c r="L2290" s="16"/>
    </row>
    <row r="2291" spans="6:12">
      <c r="F2291" s="16"/>
      <c r="I2291" s="16"/>
      <c r="J2291" s="16"/>
      <c r="K2291" s="16"/>
      <c r="L2291" s="16"/>
    </row>
    <row r="2292" spans="6:12">
      <c r="F2292" s="16"/>
      <c r="I2292" s="16"/>
      <c r="J2292" s="16"/>
      <c r="K2292" s="16"/>
      <c r="L2292" s="16"/>
    </row>
    <row r="2293" spans="6:12">
      <c r="F2293" s="16"/>
      <c r="I2293" s="16"/>
      <c r="J2293" s="16"/>
      <c r="K2293" s="16"/>
      <c r="L2293" s="16"/>
    </row>
    <row r="2294" spans="6:12">
      <c r="F2294" s="16"/>
      <c r="I2294" s="16"/>
      <c r="J2294" s="16"/>
      <c r="K2294" s="16"/>
      <c r="L2294" s="16"/>
    </row>
    <row r="2295" spans="6:12">
      <c r="F2295" s="16"/>
      <c r="I2295" s="16"/>
      <c r="J2295" s="16"/>
      <c r="K2295" s="16"/>
      <c r="L2295" s="16"/>
    </row>
    <row r="2296" spans="6:12">
      <c r="F2296" s="16"/>
      <c r="I2296" s="16"/>
      <c r="J2296" s="16"/>
      <c r="K2296" s="16"/>
      <c r="L2296" s="16"/>
    </row>
    <row r="2297" spans="6:12">
      <c r="F2297" s="16"/>
      <c r="I2297" s="16"/>
      <c r="J2297" s="16"/>
      <c r="K2297" s="16"/>
      <c r="L2297" s="16"/>
    </row>
    <row r="2298" spans="6:12">
      <c r="F2298" s="16"/>
      <c r="I2298" s="16"/>
      <c r="J2298" s="16"/>
      <c r="K2298" s="16"/>
      <c r="L2298" s="16"/>
    </row>
    <row r="2299" spans="6:12">
      <c r="F2299" s="16"/>
      <c r="I2299" s="16"/>
      <c r="J2299" s="16"/>
      <c r="K2299" s="16"/>
      <c r="L2299" s="16"/>
    </row>
    <row r="2300" spans="6:12">
      <c r="F2300" s="16"/>
      <c r="I2300" s="16"/>
      <c r="J2300" s="16"/>
      <c r="K2300" s="16"/>
      <c r="L2300" s="16"/>
    </row>
    <row r="2301" spans="6:12">
      <c r="F2301" s="16"/>
      <c r="I2301" s="16"/>
      <c r="J2301" s="16"/>
      <c r="K2301" s="16"/>
      <c r="L2301" s="16"/>
    </row>
    <row r="2302" spans="6:12">
      <c r="F2302" s="16"/>
      <c r="I2302" s="16"/>
      <c r="J2302" s="16"/>
      <c r="K2302" s="16"/>
      <c r="L2302" s="16"/>
    </row>
    <row r="2303" spans="6:12">
      <c r="F2303" s="16"/>
      <c r="I2303" s="16"/>
      <c r="J2303" s="16"/>
      <c r="K2303" s="16"/>
      <c r="L2303" s="16"/>
    </row>
    <row r="2304" spans="6:12">
      <c r="F2304" s="16"/>
      <c r="I2304" s="16"/>
      <c r="J2304" s="16"/>
      <c r="K2304" s="16"/>
      <c r="L2304" s="16"/>
    </row>
    <row r="2305" spans="6:12">
      <c r="F2305" s="16"/>
      <c r="I2305" s="16"/>
      <c r="J2305" s="16"/>
      <c r="K2305" s="16"/>
      <c r="L2305" s="16"/>
    </row>
    <row r="2306" spans="6:12">
      <c r="F2306" s="16"/>
      <c r="I2306" s="16"/>
      <c r="J2306" s="16"/>
      <c r="K2306" s="16"/>
      <c r="L2306" s="16"/>
    </row>
    <row r="2307" spans="6:12">
      <c r="F2307" s="16"/>
      <c r="I2307" s="16"/>
      <c r="J2307" s="16"/>
      <c r="K2307" s="16"/>
      <c r="L2307" s="16"/>
    </row>
    <row r="2308" spans="6:12">
      <c r="F2308" s="16"/>
      <c r="I2308" s="16"/>
      <c r="J2308" s="16"/>
      <c r="K2308" s="16"/>
      <c r="L2308" s="16"/>
    </row>
    <row r="2309" spans="6:12">
      <c r="F2309" s="16"/>
      <c r="I2309" s="16"/>
      <c r="J2309" s="16"/>
      <c r="K2309" s="16"/>
      <c r="L2309" s="16"/>
    </row>
    <row r="2310" spans="6:12">
      <c r="F2310" s="16"/>
      <c r="I2310" s="16"/>
      <c r="J2310" s="16"/>
      <c r="K2310" s="16"/>
      <c r="L2310" s="16"/>
    </row>
    <row r="2311" spans="6:12">
      <c r="F2311" s="16"/>
      <c r="I2311" s="16"/>
      <c r="J2311" s="16"/>
      <c r="K2311" s="16"/>
      <c r="L2311" s="16"/>
    </row>
    <row r="2312" spans="6:12">
      <c r="F2312" s="16"/>
      <c r="I2312" s="16"/>
      <c r="J2312" s="16"/>
      <c r="K2312" s="16"/>
      <c r="L2312" s="16"/>
    </row>
    <row r="2313" spans="6:12">
      <c r="F2313" s="16"/>
      <c r="I2313" s="16"/>
      <c r="J2313" s="16"/>
      <c r="K2313" s="16"/>
      <c r="L2313" s="16"/>
    </row>
    <row r="2314" spans="6:12">
      <c r="F2314" s="16"/>
      <c r="I2314" s="16"/>
      <c r="J2314" s="16"/>
      <c r="K2314" s="16"/>
      <c r="L2314" s="16"/>
    </row>
    <row r="2315" spans="6:12">
      <c r="F2315" s="16"/>
      <c r="I2315" s="16"/>
      <c r="J2315" s="16"/>
      <c r="K2315" s="16"/>
      <c r="L2315" s="16"/>
    </row>
    <row r="2316" spans="6:12">
      <c r="F2316" s="16"/>
      <c r="I2316" s="16"/>
      <c r="J2316" s="16"/>
      <c r="K2316" s="16"/>
      <c r="L2316" s="16"/>
    </row>
    <row r="2317" spans="6:12">
      <c r="F2317" s="16"/>
      <c r="I2317" s="16"/>
      <c r="J2317" s="16"/>
      <c r="K2317" s="16"/>
      <c r="L2317" s="16"/>
    </row>
    <row r="2318" spans="6:12">
      <c r="F2318" s="16"/>
      <c r="I2318" s="16"/>
      <c r="J2318" s="16"/>
      <c r="K2318" s="16"/>
      <c r="L2318" s="16"/>
    </row>
    <row r="2319" spans="6:12">
      <c r="F2319" s="16"/>
      <c r="I2319" s="16"/>
      <c r="J2319" s="16"/>
      <c r="K2319" s="16"/>
      <c r="L2319" s="16"/>
    </row>
    <row r="2320" spans="6:12">
      <c r="F2320" s="16"/>
      <c r="I2320" s="16"/>
      <c r="J2320" s="16"/>
      <c r="K2320" s="16"/>
      <c r="L2320" s="16"/>
    </row>
    <row r="2321" spans="6:12">
      <c r="F2321" s="16"/>
      <c r="I2321" s="16"/>
      <c r="J2321" s="16"/>
      <c r="K2321" s="16"/>
      <c r="L2321" s="16"/>
    </row>
    <row r="2322" spans="6:12">
      <c r="F2322" s="16"/>
      <c r="I2322" s="16"/>
      <c r="J2322" s="16"/>
      <c r="K2322" s="16"/>
      <c r="L2322" s="16"/>
    </row>
    <row r="2323" spans="6:12">
      <c r="F2323" s="16"/>
      <c r="I2323" s="16"/>
      <c r="J2323" s="16"/>
      <c r="K2323" s="16"/>
      <c r="L2323" s="16"/>
    </row>
    <row r="2324" spans="6:12">
      <c r="F2324" s="16"/>
      <c r="I2324" s="16"/>
      <c r="J2324" s="16"/>
      <c r="K2324" s="16"/>
      <c r="L2324" s="16"/>
    </row>
    <row r="2325" spans="6:12">
      <c r="F2325" s="16"/>
      <c r="I2325" s="16"/>
      <c r="J2325" s="16"/>
      <c r="K2325" s="16"/>
      <c r="L2325" s="16"/>
    </row>
    <row r="2326" spans="6:12">
      <c r="F2326" s="16"/>
      <c r="I2326" s="16"/>
      <c r="J2326" s="16"/>
      <c r="K2326" s="16"/>
      <c r="L2326" s="16"/>
    </row>
    <row r="2327" spans="6:12">
      <c r="F2327" s="16"/>
      <c r="I2327" s="16"/>
      <c r="J2327" s="16"/>
      <c r="K2327" s="16"/>
      <c r="L2327" s="16"/>
    </row>
    <row r="2328" spans="6:12">
      <c r="F2328" s="16"/>
      <c r="I2328" s="16"/>
      <c r="J2328" s="16"/>
      <c r="K2328" s="16"/>
      <c r="L2328" s="16"/>
    </row>
    <row r="2329" spans="6:12">
      <c r="F2329" s="16"/>
      <c r="I2329" s="16"/>
      <c r="J2329" s="16"/>
      <c r="K2329" s="16"/>
      <c r="L2329" s="16"/>
    </row>
    <row r="2330" spans="6:12">
      <c r="F2330" s="16"/>
      <c r="I2330" s="16"/>
      <c r="J2330" s="16"/>
      <c r="K2330" s="16"/>
      <c r="L2330" s="16"/>
    </row>
    <row r="2331" spans="6:12">
      <c r="F2331" s="16"/>
      <c r="I2331" s="16"/>
      <c r="J2331" s="16"/>
      <c r="K2331" s="16"/>
      <c r="L2331" s="16"/>
    </row>
    <row r="2332" spans="6:12">
      <c r="F2332" s="16"/>
      <c r="I2332" s="16"/>
      <c r="J2332" s="16"/>
      <c r="K2332" s="16"/>
      <c r="L2332" s="16"/>
    </row>
    <row r="2333" spans="6:12">
      <c r="F2333" s="16"/>
      <c r="I2333" s="16"/>
      <c r="J2333" s="16"/>
      <c r="K2333" s="16"/>
      <c r="L2333" s="16"/>
    </row>
    <row r="2334" spans="6:12">
      <c r="F2334" s="16"/>
      <c r="I2334" s="16"/>
      <c r="J2334" s="16"/>
      <c r="K2334" s="16"/>
      <c r="L2334" s="16"/>
    </row>
    <row r="2335" spans="6:12">
      <c r="F2335" s="16"/>
      <c r="I2335" s="16"/>
      <c r="J2335" s="16"/>
      <c r="K2335" s="16"/>
      <c r="L2335" s="16"/>
    </row>
    <row r="2336" spans="6:12">
      <c r="F2336" s="16"/>
      <c r="I2336" s="16"/>
      <c r="J2336" s="16"/>
      <c r="K2336" s="16"/>
      <c r="L2336" s="16"/>
    </row>
    <row r="2337" spans="6:12">
      <c r="F2337" s="16"/>
      <c r="I2337" s="16"/>
      <c r="J2337" s="16"/>
      <c r="K2337" s="16"/>
      <c r="L2337" s="16"/>
    </row>
    <row r="2338" spans="6:12">
      <c r="F2338" s="16"/>
      <c r="I2338" s="16"/>
      <c r="J2338" s="16"/>
      <c r="K2338" s="16"/>
      <c r="L2338" s="16"/>
    </row>
    <row r="2339" spans="6:12">
      <c r="F2339" s="16"/>
      <c r="I2339" s="16"/>
      <c r="J2339" s="16"/>
      <c r="K2339" s="16"/>
      <c r="L2339" s="16"/>
    </row>
    <row r="2340" spans="6:12">
      <c r="F2340" s="16"/>
      <c r="I2340" s="16"/>
      <c r="J2340" s="16"/>
      <c r="K2340" s="16"/>
      <c r="L2340" s="16"/>
    </row>
    <row r="2341" spans="6:12">
      <c r="F2341" s="16"/>
      <c r="I2341" s="16"/>
      <c r="J2341" s="16"/>
      <c r="K2341" s="16"/>
      <c r="L2341" s="16"/>
    </row>
    <row r="2342" spans="6:12">
      <c r="F2342" s="16"/>
      <c r="I2342" s="16"/>
      <c r="J2342" s="16"/>
      <c r="K2342" s="16"/>
      <c r="L2342" s="16"/>
    </row>
    <row r="2343" spans="6:12">
      <c r="F2343" s="16"/>
      <c r="I2343" s="16"/>
      <c r="J2343" s="16"/>
      <c r="K2343" s="16"/>
      <c r="L2343" s="16"/>
    </row>
    <row r="2344" spans="6:12">
      <c r="F2344" s="16"/>
      <c r="I2344" s="16"/>
      <c r="J2344" s="16"/>
      <c r="K2344" s="16"/>
      <c r="L2344" s="16"/>
    </row>
    <row r="2345" spans="6:12">
      <c r="F2345" s="16"/>
      <c r="I2345" s="16"/>
      <c r="J2345" s="16"/>
      <c r="K2345" s="16"/>
      <c r="L2345" s="16"/>
    </row>
    <row r="2346" spans="6:12">
      <c r="F2346" s="16"/>
      <c r="I2346" s="16"/>
      <c r="J2346" s="16"/>
      <c r="K2346" s="16"/>
      <c r="L2346" s="16"/>
    </row>
    <row r="2347" spans="6:12">
      <c r="F2347" s="16"/>
      <c r="I2347" s="16"/>
      <c r="J2347" s="16"/>
      <c r="K2347" s="16"/>
      <c r="L2347" s="16"/>
    </row>
    <row r="2348" spans="6:12">
      <c r="F2348" s="16"/>
      <c r="I2348" s="16"/>
      <c r="J2348" s="16"/>
      <c r="K2348" s="16"/>
      <c r="L2348" s="16"/>
    </row>
    <row r="2349" spans="6:12">
      <c r="F2349" s="16"/>
      <c r="I2349" s="16"/>
      <c r="J2349" s="16"/>
      <c r="K2349" s="16"/>
      <c r="L2349" s="16"/>
    </row>
    <row r="2350" spans="6:12">
      <c r="F2350" s="16"/>
      <c r="I2350" s="16"/>
      <c r="J2350" s="16"/>
      <c r="K2350" s="16"/>
      <c r="L2350" s="16"/>
    </row>
    <row r="2351" spans="6:12">
      <c r="F2351" s="16"/>
      <c r="I2351" s="16"/>
      <c r="J2351" s="16"/>
      <c r="K2351" s="16"/>
      <c r="L2351" s="16"/>
    </row>
    <row r="2352" spans="6:12">
      <c r="F2352" s="16"/>
      <c r="I2352" s="16"/>
      <c r="J2352" s="16"/>
      <c r="K2352" s="16"/>
      <c r="L2352" s="16"/>
    </row>
    <row r="2353" spans="6:12">
      <c r="F2353" s="16"/>
      <c r="I2353" s="16"/>
      <c r="J2353" s="16"/>
      <c r="K2353" s="16"/>
      <c r="L2353" s="16"/>
    </row>
    <row r="2354" spans="6:12">
      <c r="F2354" s="16"/>
      <c r="I2354" s="16"/>
      <c r="J2354" s="16"/>
      <c r="K2354" s="16"/>
      <c r="L2354" s="16"/>
    </row>
    <row r="2355" spans="6:12">
      <c r="F2355" s="16"/>
      <c r="I2355" s="16"/>
      <c r="J2355" s="16"/>
      <c r="K2355" s="16"/>
      <c r="L2355" s="16"/>
    </row>
    <row r="2356" spans="6:12">
      <c r="F2356" s="16"/>
      <c r="I2356" s="16"/>
      <c r="J2356" s="16"/>
      <c r="K2356" s="16"/>
      <c r="L2356" s="16"/>
    </row>
    <row r="2357" spans="6:12">
      <c r="F2357" s="16"/>
      <c r="I2357" s="16"/>
      <c r="J2357" s="16"/>
      <c r="K2357" s="16"/>
      <c r="L2357" s="16"/>
    </row>
    <row r="2358" spans="6:12">
      <c r="F2358" s="16"/>
      <c r="I2358" s="16"/>
      <c r="J2358" s="16"/>
      <c r="K2358" s="16"/>
      <c r="L2358" s="16"/>
    </row>
    <row r="2359" spans="6:12">
      <c r="F2359" s="16"/>
      <c r="I2359" s="16"/>
      <c r="J2359" s="16"/>
      <c r="K2359" s="16"/>
      <c r="L2359" s="16"/>
    </row>
    <row r="2360" spans="6:12">
      <c r="F2360" s="16"/>
      <c r="I2360" s="16"/>
      <c r="J2360" s="16"/>
      <c r="K2360" s="16"/>
      <c r="L2360" s="16"/>
    </row>
    <row r="2361" spans="6:12">
      <c r="F2361" s="16"/>
      <c r="I2361" s="16"/>
      <c r="J2361" s="16"/>
      <c r="K2361" s="16"/>
      <c r="L2361" s="16"/>
    </row>
    <row r="2362" spans="6:12">
      <c r="F2362" s="16"/>
      <c r="I2362" s="16"/>
      <c r="J2362" s="16"/>
      <c r="K2362" s="16"/>
      <c r="L2362" s="16"/>
    </row>
    <row r="2363" spans="6:12">
      <c r="F2363" s="16"/>
      <c r="I2363" s="16"/>
      <c r="J2363" s="16"/>
      <c r="K2363" s="16"/>
      <c r="L2363" s="16"/>
    </row>
    <row r="2364" spans="6:12">
      <c r="F2364" s="16"/>
      <c r="I2364" s="16"/>
      <c r="J2364" s="16"/>
      <c r="K2364" s="16"/>
      <c r="L2364" s="16"/>
    </row>
    <row r="2365" spans="6:12">
      <c r="F2365" s="16"/>
      <c r="I2365" s="16"/>
      <c r="J2365" s="16"/>
      <c r="K2365" s="16"/>
      <c r="L2365" s="16"/>
    </row>
    <row r="2366" spans="6:12">
      <c r="F2366" s="16"/>
      <c r="I2366" s="16"/>
      <c r="J2366" s="16"/>
      <c r="K2366" s="16"/>
      <c r="L2366" s="16"/>
    </row>
    <row r="2367" spans="6:12">
      <c r="F2367" s="16"/>
      <c r="I2367" s="16"/>
      <c r="J2367" s="16"/>
      <c r="K2367" s="16"/>
      <c r="L2367" s="16"/>
    </row>
    <row r="2368" spans="6:12">
      <c r="F2368" s="16"/>
      <c r="I2368" s="16"/>
      <c r="J2368" s="16"/>
      <c r="K2368" s="16"/>
      <c r="L2368" s="16"/>
    </row>
    <row r="2369" spans="6:12">
      <c r="F2369" s="16"/>
      <c r="I2369" s="16"/>
      <c r="J2369" s="16"/>
      <c r="K2369" s="16"/>
      <c r="L2369" s="16"/>
    </row>
    <row r="2370" spans="6:12">
      <c r="F2370" s="16"/>
      <c r="I2370" s="16"/>
      <c r="J2370" s="16"/>
      <c r="K2370" s="16"/>
      <c r="L2370" s="16"/>
    </row>
    <row r="2371" spans="6:12">
      <c r="F2371" s="16"/>
      <c r="I2371" s="16"/>
      <c r="J2371" s="16"/>
      <c r="K2371" s="16"/>
      <c r="L2371" s="16"/>
    </row>
    <row r="2372" spans="6:12">
      <c r="F2372" s="16"/>
      <c r="I2372" s="16"/>
      <c r="J2372" s="16"/>
      <c r="K2372" s="16"/>
      <c r="L2372" s="16"/>
    </row>
    <row r="2373" spans="6:12">
      <c r="F2373" s="16"/>
      <c r="I2373" s="16"/>
      <c r="J2373" s="16"/>
      <c r="K2373" s="16"/>
      <c r="L2373" s="16"/>
    </row>
    <row r="2374" spans="6:12">
      <c r="F2374" s="16"/>
      <c r="I2374" s="16"/>
      <c r="J2374" s="16"/>
      <c r="K2374" s="16"/>
      <c r="L2374" s="16"/>
    </row>
    <row r="2375" spans="6:12">
      <c r="F2375" s="16"/>
      <c r="I2375" s="16"/>
      <c r="J2375" s="16"/>
      <c r="K2375" s="16"/>
      <c r="L2375" s="16"/>
    </row>
    <row r="2376" spans="6:12">
      <c r="F2376" s="16"/>
      <c r="I2376" s="16"/>
      <c r="J2376" s="16"/>
      <c r="K2376" s="16"/>
      <c r="L2376" s="16"/>
    </row>
    <row r="2377" spans="6:12">
      <c r="F2377" s="16"/>
      <c r="I2377" s="16"/>
      <c r="J2377" s="16"/>
      <c r="K2377" s="16"/>
      <c r="L2377" s="16"/>
    </row>
    <row r="2378" spans="6:12">
      <c r="F2378" s="16"/>
      <c r="I2378" s="16"/>
      <c r="J2378" s="16"/>
      <c r="K2378" s="16"/>
      <c r="L2378" s="16"/>
    </row>
    <row r="2379" spans="6:12">
      <c r="F2379" s="16"/>
      <c r="I2379" s="16"/>
      <c r="J2379" s="16"/>
      <c r="K2379" s="16"/>
      <c r="L2379" s="16"/>
    </row>
    <row r="2380" spans="6:12">
      <c r="F2380" s="16"/>
      <c r="I2380" s="16"/>
      <c r="J2380" s="16"/>
      <c r="K2380" s="16"/>
      <c r="L2380" s="16"/>
    </row>
    <row r="2381" spans="6:12">
      <c r="F2381" s="16"/>
      <c r="I2381" s="16"/>
      <c r="J2381" s="16"/>
      <c r="K2381" s="16"/>
      <c r="L2381" s="16"/>
    </row>
    <row r="2382" spans="6:12">
      <c r="F2382" s="16"/>
      <c r="I2382" s="16"/>
      <c r="J2382" s="16"/>
      <c r="K2382" s="16"/>
      <c r="L2382" s="16"/>
    </row>
    <row r="2383" spans="6:12">
      <c r="F2383" s="16"/>
      <c r="I2383" s="16"/>
      <c r="J2383" s="16"/>
      <c r="K2383" s="16"/>
      <c r="L2383" s="16"/>
    </row>
    <row r="2384" spans="6:12">
      <c r="F2384" s="16"/>
      <c r="I2384" s="16"/>
      <c r="J2384" s="16"/>
      <c r="K2384" s="16"/>
      <c r="L2384" s="16"/>
    </row>
    <row r="2385" spans="6:12">
      <c r="F2385" s="16"/>
      <c r="I2385" s="16"/>
      <c r="J2385" s="16"/>
      <c r="K2385" s="16"/>
      <c r="L2385" s="16"/>
    </row>
    <row r="2386" spans="6:12">
      <c r="F2386" s="16"/>
      <c r="I2386" s="16"/>
      <c r="J2386" s="16"/>
      <c r="K2386" s="16"/>
      <c r="L2386" s="16"/>
    </row>
    <row r="2387" spans="6:12">
      <c r="F2387" s="16"/>
      <c r="I2387" s="16"/>
      <c r="J2387" s="16"/>
      <c r="K2387" s="16"/>
      <c r="L2387" s="16"/>
    </row>
    <row r="2388" spans="6:12">
      <c r="F2388" s="16"/>
      <c r="I2388" s="16"/>
      <c r="J2388" s="16"/>
      <c r="K2388" s="16"/>
      <c r="L2388" s="16"/>
    </row>
    <row r="2389" spans="6:12">
      <c r="F2389" s="16"/>
      <c r="I2389" s="16"/>
      <c r="J2389" s="16"/>
      <c r="K2389" s="16"/>
      <c r="L2389" s="16"/>
    </row>
    <row r="2390" spans="6:12">
      <c r="F2390" s="16"/>
      <c r="I2390" s="16"/>
      <c r="J2390" s="16"/>
      <c r="K2390" s="16"/>
      <c r="L2390" s="16"/>
    </row>
    <row r="2391" spans="6:12">
      <c r="F2391" s="16"/>
      <c r="I2391" s="16"/>
      <c r="J2391" s="16"/>
      <c r="K2391" s="16"/>
      <c r="L2391" s="16"/>
    </row>
    <row r="2392" spans="6:12">
      <c r="F2392" s="16"/>
      <c r="I2392" s="16"/>
      <c r="J2392" s="16"/>
      <c r="K2392" s="16"/>
      <c r="L2392" s="16"/>
    </row>
    <row r="2393" spans="6:12">
      <c r="F2393" s="16"/>
      <c r="I2393" s="16"/>
      <c r="J2393" s="16"/>
      <c r="K2393" s="16"/>
      <c r="L2393" s="16"/>
    </row>
    <row r="2394" spans="6:12">
      <c r="F2394" s="16"/>
      <c r="I2394" s="16"/>
      <c r="J2394" s="16"/>
      <c r="K2394" s="16"/>
      <c r="L2394" s="16"/>
    </row>
    <row r="2395" spans="6:12">
      <c r="F2395" s="16"/>
      <c r="I2395" s="16"/>
      <c r="J2395" s="16"/>
      <c r="K2395" s="16"/>
      <c r="L2395" s="16"/>
    </row>
    <row r="2396" spans="6:12">
      <c r="F2396" s="16"/>
      <c r="I2396" s="16"/>
      <c r="J2396" s="16"/>
      <c r="K2396" s="16"/>
      <c r="L2396" s="16"/>
    </row>
    <row r="2397" spans="6:12">
      <c r="F2397" s="16"/>
      <c r="I2397" s="16"/>
      <c r="J2397" s="16"/>
      <c r="K2397" s="16"/>
      <c r="L2397" s="16"/>
    </row>
    <row r="2398" spans="6:12">
      <c r="F2398" s="16"/>
      <c r="I2398" s="16"/>
      <c r="J2398" s="16"/>
      <c r="K2398" s="16"/>
      <c r="L2398" s="16"/>
    </row>
    <row r="2399" spans="6:12">
      <c r="F2399" s="16"/>
      <c r="I2399" s="16"/>
      <c r="J2399" s="16"/>
      <c r="K2399" s="16"/>
      <c r="L2399" s="16"/>
    </row>
    <row r="2400" spans="6:12">
      <c r="F2400" s="16"/>
      <c r="I2400" s="16"/>
      <c r="J2400" s="16"/>
      <c r="K2400" s="16"/>
      <c r="L2400" s="16"/>
    </row>
    <row r="2401" spans="6:12">
      <c r="F2401" s="16"/>
      <c r="I2401" s="16"/>
      <c r="J2401" s="16"/>
      <c r="K2401" s="16"/>
      <c r="L2401" s="16"/>
    </row>
    <row r="2402" spans="6:12">
      <c r="F2402" s="16"/>
      <c r="I2402" s="16"/>
      <c r="J2402" s="16"/>
      <c r="K2402" s="16"/>
      <c r="L2402" s="16"/>
    </row>
    <row r="2403" spans="6:12">
      <c r="F2403" s="16"/>
      <c r="I2403" s="16"/>
      <c r="J2403" s="16"/>
      <c r="K2403" s="16"/>
      <c r="L2403" s="16"/>
    </row>
    <row r="2404" spans="6:12">
      <c r="F2404" s="16"/>
      <c r="I2404" s="16"/>
      <c r="J2404" s="16"/>
      <c r="K2404" s="16"/>
      <c r="L2404" s="16"/>
    </row>
    <row r="2405" spans="6:12">
      <c r="F2405" s="16"/>
      <c r="I2405" s="16"/>
      <c r="J2405" s="16"/>
      <c r="K2405" s="16"/>
      <c r="L2405" s="16"/>
    </row>
    <row r="2406" spans="6:12">
      <c r="F2406" s="16"/>
      <c r="I2406" s="16"/>
      <c r="J2406" s="16"/>
      <c r="K2406" s="16"/>
      <c r="L2406" s="16"/>
    </row>
    <row r="2407" spans="6:12">
      <c r="F2407" s="16"/>
      <c r="I2407" s="16"/>
      <c r="J2407" s="16"/>
      <c r="K2407" s="16"/>
      <c r="L2407" s="16"/>
    </row>
    <row r="2408" spans="6:12">
      <c r="F2408" s="16"/>
      <c r="I2408" s="16"/>
      <c r="J2408" s="16"/>
      <c r="K2408" s="16"/>
      <c r="L2408" s="16"/>
    </row>
    <row r="2409" spans="6:12">
      <c r="F2409" s="16"/>
      <c r="I2409" s="16"/>
      <c r="J2409" s="16"/>
      <c r="K2409" s="16"/>
      <c r="L2409" s="16"/>
    </row>
    <row r="2410" spans="6:12">
      <c r="F2410" s="16"/>
      <c r="I2410" s="16"/>
      <c r="J2410" s="16"/>
      <c r="K2410" s="16"/>
      <c r="L2410" s="16"/>
    </row>
    <row r="2411" spans="6:12">
      <c r="F2411" s="16"/>
      <c r="I2411" s="16"/>
      <c r="J2411" s="16"/>
      <c r="K2411" s="16"/>
      <c r="L2411" s="16"/>
    </row>
    <row r="2412" spans="6:12">
      <c r="F2412" s="16"/>
      <c r="I2412" s="16"/>
      <c r="J2412" s="16"/>
      <c r="K2412" s="16"/>
      <c r="L2412" s="16"/>
    </row>
    <row r="2413" spans="6:12">
      <c r="F2413" s="16"/>
      <c r="I2413" s="16"/>
      <c r="J2413" s="16"/>
      <c r="K2413" s="16"/>
      <c r="L2413" s="16"/>
    </row>
    <row r="2414" spans="6:12">
      <c r="F2414" s="16"/>
      <c r="I2414" s="16"/>
      <c r="J2414" s="16"/>
      <c r="K2414" s="16"/>
      <c r="L2414" s="16"/>
    </row>
    <row r="2415" spans="6:12">
      <c r="F2415" s="16"/>
      <c r="I2415" s="16"/>
      <c r="J2415" s="16"/>
      <c r="K2415" s="16"/>
      <c r="L2415" s="16"/>
    </row>
    <row r="2416" spans="6:12">
      <c r="F2416" s="16"/>
      <c r="I2416" s="16"/>
      <c r="J2416" s="16"/>
      <c r="K2416" s="16"/>
      <c r="L2416" s="16"/>
    </row>
    <row r="2417" spans="6:12">
      <c r="F2417" s="16"/>
      <c r="I2417" s="16"/>
      <c r="J2417" s="16"/>
      <c r="K2417" s="16"/>
      <c r="L2417" s="16"/>
    </row>
    <row r="2418" spans="6:12">
      <c r="F2418" s="16"/>
      <c r="I2418" s="16"/>
      <c r="J2418" s="16"/>
      <c r="K2418" s="16"/>
      <c r="L2418" s="16"/>
    </row>
    <row r="2419" spans="6:12">
      <c r="F2419" s="16"/>
      <c r="I2419" s="16"/>
      <c r="J2419" s="16"/>
      <c r="K2419" s="16"/>
      <c r="L2419" s="16"/>
    </row>
    <row r="2420" spans="6:12">
      <c r="F2420" s="16"/>
      <c r="I2420" s="16"/>
      <c r="J2420" s="16"/>
      <c r="K2420" s="16"/>
      <c r="L2420" s="16"/>
    </row>
    <row r="2421" spans="6:12">
      <c r="F2421" s="16"/>
      <c r="I2421" s="16"/>
      <c r="J2421" s="16"/>
      <c r="K2421" s="16"/>
      <c r="L2421" s="16"/>
    </row>
    <row r="2422" spans="6:12">
      <c r="F2422" s="16"/>
      <c r="I2422" s="16"/>
      <c r="J2422" s="16"/>
      <c r="K2422" s="16"/>
      <c r="L2422" s="16"/>
    </row>
    <row r="2423" spans="6:12">
      <c r="F2423" s="16"/>
      <c r="I2423" s="16"/>
      <c r="J2423" s="16"/>
      <c r="K2423" s="16"/>
      <c r="L2423" s="16"/>
    </row>
    <row r="2424" spans="6:12">
      <c r="F2424" s="16"/>
      <c r="I2424" s="16"/>
      <c r="J2424" s="16"/>
      <c r="K2424" s="16"/>
      <c r="L2424" s="16"/>
    </row>
    <row r="2425" spans="6:12">
      <c r="F2425" s="16"/>
      <c r="I2425" s="16"/>
      <c r="J2425" s="16"/>
      <c r="K2425" s="16"/>
      <c r="L2425" s="16"/>
    </row>
    <row r="2426" spans="6:12">
      <c r="F2426" s="16"/>
      <c r="I2426" s="16"/>
      <c r="J2426" s="16"/>
      <c r="K2426" s="16"/>
      <c r="L2426" s="16"/>
    </row>
    <row r="2427" spans="6:12">
      <c r="F2427" s="16"/>
      <c r="I2427" s="16"/>
      <c r="J2427" s="16"/>
      <c r="K2427" s="16"/>
      <c r="L2427" s="16"/>
    </row>
    <row r="2428" spans="6:12">
      <c r="F2428" s="16"/>
      <c r="I2428" s="16"/>
      <c r="J2428" s="16"/>
      <c r="K2428" s="16"/>
      <c r="L2428" s="16"/>
    </row>
    <row r="2429" spans="6:12">
      <c r="F2429" s="16"/>
      <c r="I2429" s="16"/>
      <c r="J2429" s="16"/>
      <c r="K2429" s="16"/>
      <c r="L2429" s="16"/>
    </row>
    <row r="2430" spans="6:12">
      <c r="F2430" s="16"/>
      <c r="I2430" s="16"/>
      <c r="J2430" s="16"/>
      <c r="K2430" s="16"/>
      <c r="L2430" s="16"/>
    </row>
    <row r="2431" spans="6:12">
      <c r="F2431" s="16"/>
      <c r="I2431" s="16"/>
      <c r="J2431" s="16"/>
      <c r="K2431" s="16"/>
      <c r="L2431" s="16"/>
    </row>
    <row r="2432" spans="6:12">
      <c r="F2432" s="16"/>
      <c r="I2432" s="16"/>
      <c r="J2432" s="16"/>
      <c r="K2432" s="16"/>
      <c r="L2432" s="16"/>
    </row>
    <row r="2433" spans="6:12">
      <c r="F2433" s="16"/>
      <c r="I2433" s="16"/>
      <c r="J2433" s="16"/>
      <c r="K2433" s="16"/>
      <c r="L2433" s="16"/>
    </row>
    <row r="2434" spans="6:12">
      <c r="F2434" s="16"/>
      <c r="I2434" s="16"/>
      <c r="J2434" s="16"/>
      <c r="K2434" s="16"/>
      <c r="L2434" s="16"/>
    </row>
    <row r="2435" spans="6:12">
      <c r="F2435" s="16"/>
      <c r="I2435" s="16"/>
      <c r="J2435" s="16"/>
      <c r="K2435" s="16"/>
      <c r="L2435" s="16"/>
    </row>
    <row r="2436" spans="6:12">
      <c r="F2436" s="16"/>
      <c r="I2436" s="16"/>
      <c r="J2436" s="16"/>
      <c r="K2436" s="16"/>
      <c r="L2436" s="16"/>
    </row>
    <row r="2437" spans="6:12">
      <c r="F2437" s="16"/>
      <c r="I2437" s="16"/>
      <c r="J2437" s="16"/>
      <c r="K2437" s="16"/>
      <c r="L2437" s="16"/>
    </row>
    <row r="2438" spans="6:12">
      <c r="F2438" s="16"/>
      <c r="I2438" s="16"/>
      <c r="J2438" s="16"/>
      <c r="K2438" s="16"/>
      <c r="L2438" s="16"/>
    </row>
    <row r="2439" spans="6:12">
      <c r="F2439" s="16"/>
      <c r="I2439" s="16"/>
      <c r="J2439" s="16"/>
      <c r="K2439" s="16"/>
      <c r="L2439" s="16"/>
    </row>
    <row r="2440" spans="6:12">
      <c r="F2440" s="16"/>
      <c r="I2440" s="16"/>
      <c r="J2440" s="16"/>
      <c r="K2440" s="16"/>
      <c r="L2440" s="16"/>
    </row>
    <row r="2441" spans="6:12">
      <c r="F2441" s="16"/>
      <c r="I2441" s="16"/>
      <c r="J2441" s="16"/>
      <c r="K2441" s="16"/>
      <c r="L2441" s="16"/>
    </row>
    <row r="2442" spans="6:12">
      <c r="F2442" s="16"/>
      <c r="I2442" s="16"/>
      <c r="J2442" s="16"/>
      <c r="K2442" s="16"/>
      <c r="L2442" s="16"/>
    </row>
    <row r="2443" spans="6:12">
      <c r="F2443" s="16"/>
      <c r="I2443" s="16"/>
      <c r="J2443" s="16"/>
      <c r="K2443" s="16"/>
      <c r="L2443" s="16"/>
    </row>
    <row r="2444" spans="6:12">
      <c r="F2444" s="16"/>
      <c r="I2444" s="16"/>
      <c r="J2444" s="16"/>
      <c r="K2444" s="16"/>
      <c r="L2444" s="16"/>
    </row>
    <row r="2445" spans="6:12">
      <c r="F2445" s="16"/>
      <c r="I2445" s="16"/>
      <c r="J2445" s="16"/>
      <c r="K2445" s="16"/>
      <c r="L2445" s="16"/>
    </row>
    <row r="2446" spans="6:12">
      <c r="F2446" s="16"/>
      <c r="I2446" s="16"/>
      <c r="J2446" s="16"/>
      <c r="K2446" s="16"/>
      <c r="L2446" s="16"/>
    </row>
    <row r="2447" spans="6:12">
      <c r="F2447" s="16"/>
      <c r="I2447" s="16"/>
      <c r="J2447" s="16"/>
      <c r="K2447" s="16"/>
      <c r="L2447" s="16"/>
    </row>
    <row r="2448" spans="6:12">
      <c r="F2448" s="16"/>
      <c r="I2448" s="16"/>
      <c r="J2448" s="16"/>
      <c r="K2448" s="16"/>
      <c r="L2448" s="16"/>
    </row>
    <row r="2449" spans="6:12">
      <c r="F2449" s="16"/>
      <c r="I2449" s="16"/>
      <c r="J2449" s="16"/>
      <c r="K2449" s="16"/>
      <c r="L2449" s="16"/>
    </row>
    <row r="2450" spans="6:12">
      <c r="F2450" s="16"/>
      <c r="I2450" s="16"/>
      <c r="J2450" s="16"/>
      <c r="K2450" s="16"/>
      <c r="L2450" s="16"/>
    </row>
    <row r="2451" spans="6:12">
      <c r="F2451" s="16"/>
      <c r="I2451" s="16"/>
      <c r="J2451" s="16"/>
      <c r="K2451" s="16"/>
      <c r="L2451" s="16"/>
    </row>
    <row r="2452" spans="6:12">
      <c r="F2452" s="16"/>
      <c r="I2452" s="16"/>
      <c r="J2452" s="16"/>
      <c r="K2452" s="16"/>
      <c r="L2452" s="16"/>
    </row>
    <row r="2453" spans="6:12">
      <c r="F2453" s="16"/>
      <c r="I2453" s="16"/>
      <c r="J2453" s="16"/>
      <c r="K2453" s="16"/>
      <c r="L2453" s="16"/>
    </row>
    <row r="2454" spans="6:12">
      <c r="F2454" s="16"/>
      <c r="I2454" s="16"/>
      <c r="J2454" s="16"/>
      <c r="K2454" s="16"/>
      <c r="L2454" s="16"/>
    </row>
    <row r="2455" spans="6:12">
      <c r="F2455" s="16"/>
      <c r="I2455" s="16"/>
      <c r="J2455" s="16"/>
      <c r="K2455" s="16"/>
      <c r="L2455" s="16"/>
    </row>
    <row r="2456" spans="6:12">
      <c r="F2456" s="16"/>
      <c r="I2456" s="16"/>
      <c r="J2456" s="16"/>
      <c r="K2456" s="16"/>
      <c r="L2456" s="16"/>
    </row>
    <row r="2457" spans="6:12">
      <c r="F2457" s="16"/>
      <c r="I2457" s="16"/>
      <c r="J2457" s="16"/>
      <c r="K2457" s="16"/>
      <c r="L2457" s="16"/>
    </row>
    <row r="2458" spans="6:12">
      <c r="F2458" s="16"/>
      <c r="I2458" s="16"/>
      <c r="J2458" s="16"/>
      <c r="K2458" s="16"/>
      <c r="L2458" s="16"/>
    </row>
    <row r="2459" spans="6:12">
      <c r="F2459" s="16"/>
      <c r="I2459" s="16"/>
      <c r="J2459" s="16"/>
      <c r="K2459" s="16"/>
      <c r="L2459" s="16"/>
    </row>
    <row r="2460" spans="6:12">
      <c r="F2460" s="16"/>
      <c r="I2460" s="16"/>
      <c r="J2460" s="16"/>
      <c r="K2460" s="16"/>
      <c r="L2460" s="16"/>
    </row>
    <row r="2461" spans="6:12">
      <c r="F2461" s="16"/>
      <c r="I2461" s="16"/>
      <c r="J2461" s="16"/>
      <c r="K2461" s="16"/>
      <c r="L2461" s="16"/>
    </row>
    <row r="2462" spans="6:12">
      <c r="F2462" s="16"/>
      <c r="I2462" s="16"/>
      <c r="J2462" s="16"/>
      <c r="K2462" s="16"/>
      <c r="L2462" s="16"/>
    </row>
    <row r="2463" spans="6:12">
      <c r="F2463" s="16"/>
      <c r="I2463" s="16"/>
      <c r="J2463" s="16"/>
      <c r="K2463" s="16"/>
      <c r="L2463" s="16"/>
    </row>
    <row r="2464" spans="6:12">
      <c r="F2464" s="16"/>
      <c r="I2464" s="16"/>
      <c r="J2464" s="16"/>
      <c r="K2464" s="16"/>
      <c r="L2464" s="16"/>
    </row>
    <row r="2465" spans="6:12">
      <c r="F2465" s="16"/>
      <c r="I2465" s="16"/>
      <c r="J2465" s="16"/>
      <c r="K2465" s="16"/>
      <c r="L2465" s="16"/>
    </row>
    <row r="2466" spans="6:12">
      <c r="F2466" s="16"/>
      <c r="I2466" s="16"/>
      <c r="J2466" s="16"/>
      <c r="K2466" s="16"/>
      <c r="L2466" s="16"/>
    </row>
    <row r="2467" spans="6:12">
      <c r="F2467" s="16"/>
      <c r="I2467" s="16"/>
      <c r="J2467" s="16"/>
      <c r="K2467" s="16"/>
      <c r="L2467" s="16"/>
    </row>
    <row r="2468" spans="6:12">
      <c r="F2468" s="16"/>
      <c r="I2468" s="16"/>
      <c r="J2468" s="16"/>
      <c r="K2468" s="16"/>
      <c r="L2468" s="16"/>
    </row>
    <row r="2469" spans="6:12">
      <c r="F2469" s="16"/>
      <c r="I2469" s="16"/>
      <c r="J2469" s="16"/>
      <c r="K2469" s="16"/>
      <c r="L2469" s="16"/>
    </row>
    <row r="2470" spans="6:12">
      <c r="F2470" s="16"/>
      <c r="I2470" s="16"/>
      <c r="J2470" s="16"/>
      <c r="K2470" s="16"/>
      <c r="L2470" s="16"/>
    </row>
    <row r="2471" spans="6:12">
      <c r="F2471" s="16"/>
      <c r="I2471" s="16"/>
      <c r="J2471" s="16"/>
      <c r="K2471" s="16"/>
      <c r="L2471" s="16"/>
    </row>
    <row r="2472" spans="6:12">
      <c r="F2472" s="16"/>
      <c r="I2472" s="16"/>
      <c r="J2472" s="16"/>
      <c r="K2472" s="16"/>
      <c r="L2472" s="16"/>
    </row>
    <row r="2473" spans="6:12">
      <c r="F2473" s="16"/>
      <c r="I2473" s="16"/>
      <c r="J2473" s="16"/>
      <c r="K2473" s="16"/>
      <c r="L2473" s="16"/>
    </row>
    <row r="2474" spans="6:12">
      <c r="F2474" s="16"/>
      <c r="I2474" s="16"/>
      <c r="J2474" s="16"/>
      <c r="K2474" s="16"/>
      <c r="L2474" s="16"/>
    </row>
    <row r="2475" spans="6:12">
      <c r="F2475" s="16"/>
      <c r="I2475" s="16"/>
      <c r="J2475" s="16"/>
      <c r="K2475" s="16"/>
      <c r="L2475" s="16"/>
    </row>
    <row r="2476" spans="6:12">
      <c r="F2476" s="16"/>
      <c r="I2476" s="16"/>
      <c r="J2476" s="16"/>
      <c r="K2476" s="16"/>
      <c r="L2476" s="16"/>
    </row>
    <row r="2477" spans="6:12">
      <c r="F2477" s="16"/>
      <c r="I2477" s="16"/>
      <c r="J2477" s="16"/>
      <c r="K2477" s="16"/>
      <c r="L2477" s="16"/>
    </row>
    <row r="2478" spans="6:12">
      <c r="F2478" s="16"/>
      <c r="I2478" s="16"/>
      <c r="J2478" s="16"/>
      <c r="K2478" s="16"/>
      <c r="L2478" s="16"/>
    </row>
    <row r="2479" spans="6:12">
      <c r="F2479" s="16"/>
      <c r="I2479" s="16"/>
      <c r="J2479" s="16"/>
      <c r="K2479" s="16"/>
      <c r="L2479" s="16"/>
    </row>
    <row r="2480" spans="6:12">
      <c r="F2480" s="16"/>
      <c r="I2480" s="16"/>
      <c r="J2480" s="16"/>
      <c r="K2480" s="16"/>
      <c r="L2480" s="16"/>
    </row>
    <row r="2481" spans="6:12">
      <c r="F2481" s="16"/>
      <c r="I2481" s="16"/>
      <c r="J2481" s="16"/>
      <c r="K2481" s="16"/>
      <c r="L2481" s="16"/>
    </row>
    <row r="2482" spans="6:12">
      <c r="F2482" s="16"/>
      <c r="I2482" s="16"/>
      <c r="J2482" s="16"/>
      <c r="K2482" s="16"/>
      <c r="L2482" s="16"/>
    </row>
    <row r="2483" spans="6:12">
      <c r="F2483" s="16"/>
      <c r="I2483" s="16"/>
      <c r="J2483" s="16"/>
      <c r="K2483" s="16"/>
      <c r="L2483" s="16"/>
    </row>
    <row r="2484" spans="6:12">
      <c r="F2484" s="16"/>
      <c r="I2484" s="16"/>
      <c r="J2484" s="16"/>
      <c r="K2484" s="16"/>
      <c r="L2484" s="16"/>
    </row>
    <row r="2485" spans="6:12">
      <c r="F2485" s="16"/>
      <c r="I2485" s="16"/>
      <c r="J2485" s="16"/>
      <c r="K2485" s="16"/>
      <c r="L2485" s="16"/>
    </row>
    <row r="2486" spans="6:12">
      <c r="F2486" s="16"/>
      <c r="I2486" s="16"/>
      <c r="J2486" s="16"/>
      <c r="K2486" s="16"/>
      <c r="L2486" s="16"/>
    </row>
    <row r="2487" spans="6:12">
      <c r="F2487" s="16"/>
      <c r="I2487" s="16"/>
      <c r="J2487" s="16"/>
      <c r="K2487" s="16"/>
      <c r="L2487" s="16"/>
    </row>
    <row r="2488" spans="6:12">
      <c r="F2488" s="16"/>
      <c r="I2488" s="16"/>
      <c r="J2488" s="16"/>
      <c r="K2488" s="16"/>
      <c r="L2488" s="16"/>
    </row>
    <row r="2489" spans="6:12">
      <c r="F2489" s="16"/>
      <c r="I2489" s="16"/>
      <c r="J2489" s="16"/>
      <c r="K2489" s="16"/>
      <c r="L2489" s="16"/>
    </row>
    <row r="2490" spans="6:12">
      <c r="F2490" s="16"/>
      <c r="I2490" s="16"/>
      <c r="J2490" s="16"/>
      <c r="K2490" s="16"/>
      <c r="L2490" s="16"/>
    </row>
    <row r="2491" spans="6:12">
      <c r="F2491" s="16"/>
      <c r="I2491" s="16"/>
      <c r="J2491" s="16"/>
      <c r="K2491" s="16"/>
      <c r="L2491" s="16"/>
    </row>
    <row r="2492" spans="6:12">
      <c r="F2492" s="16"/>
      <c r="I2492" s="16"/>
      <c r="J2492" s="16"/>
      <c r="K2492" s="16"/>
      <c r="L2492" s="16"/>
    </row>
    <row r="2493" spans="6:12">
      <c r="F2493" s="16"/>
      <c r="I2493" s="16"/>
      <c r="J2493" s="16"/>
      <c r="K2493" s="16"/>
      <c r="L2493" s="16"/>
    </row>
    <row r="2494" spans="6:12">
      <c r="F2494" s="16"/>
      <c r="I2494" s="16"/>
      <c r="J2494" s="16"/>
      <c r="K2494" s="16"/>
      <c r="L2494" s="16"/>
    </row>
    <row r="2495" spans="6:12">
      <c r="F2495" s="16"/>
      <c r="I2495" s="16"/>
      <c r="J2495" s="16"/>
      <c r="K2495" s="16"/>
      <c r="L2495" s="16"/>
    </row>
    <row r="2496" spans="6:12">
      <c r="F2496" s="16"/>
      <c r="I2496" s="16"/>
      <c r="J2496" s="16"/>
      <c r="K2496" s="16"/>
      <c r="L2496" s="16"/>
    </row>
    <row r="2497" spans="6:12">
      <c r="F2497" s="16"/>
      <c r="I2497" s="16"/>
      <c r="J2497" s="16"/>
      <c r="K2497" s="16"/>
      <c r="L2497" s="16"/>
    </row>
    <row r="2498" spans="6:12">
      <c r="F2498" s="16"/>
      <c r="I2498" s="16"/>
      <c r="J2498" s="16"/>
      <c r="K2498" s="16"/>
      <c r="L2498" s="16"/>
    </row>
    <row r="2499" spans="6:12">
      <c r="F2499" s="16"/>
      <c r="I2499" s="16"/>
      <c r="J2499" s="16"/>
      <c r="K2499" s="16"/>
      <c r="L2499" s="16"/>
    </row>
    <row r="2500" spans="6:12">
      <c r="F2500" s="16"/>
      <c r="I2500" s="16"/>
      <c r="J2500" s="16"/>
      <c r="K2500" s="16"/>
      <c r="L2500" s="16"/>
    </row>
    <row r="2501" spans="6:12">
      <c r="F2501" s="16"/>
      <c r="I2501" s="16"/>
      <c r="J2501" s="16"/>
      <c r="K2501" s="16"/>
      <c r="L2501" s="16"/>
    </row>
    <row r="2502" spans="6:12">
      <c r="F2502" s="16"/>
      <c r="I2502" s="16"/>
      <c r="J2502" s="16"/>
      <c r="K2502" s="16"/>
      <c r="L2502" s="16"/>
    </row>
    <row r="2503" spans="6:12">
      <c r="F2503" s="16"/>
      <c r="I2503" s="16"/>
      <c r="J2503" s="16"/>
      <c r="K2503" s="16"/>
      <c r="L2503" s="16"/>
    </row>
    <row r="2504" spans="6:12">
      <c r="F2504" s="16"/>
      <c r="I2504" s="16"/>
      <c r="J2504" s="16"/>
      <c r="K2504" s="16"/>
      <c r="L2504" s="16"/>
    </row>
    <row r="2505" spans="6:12">
      <c r="F2505" s="16"/>
      <c r="I2505" s="16"/>
      <c r="J2505" s="16"/>
      <c r="K2505" s="16"/>
      <c r="L2505" s="16"/>
    </row>
    <row r="2506" spans="6:12">
      <c r="F2506" s="16"/>
      <c r="I2506" s="16"/>
      <c r="J2506" s="16"/>
      <c r="K2506" s="16"/>
      <c r="L2506" s="16"/>
    </row>
    <row r="2507" spans="6:12">
      <c r="F2507" s="16"/>
      <c r="I2507" s="16"/>
      <c r="J2507" s="16"/>
      <c r="K2507" s="16"/>
      <c r="L2507" s="16"/>
    </row>
    <row r="2508" spans="6:12">
      <c r="F2508" s="16"/>
      <c r="I2508" s="16"/>
      <c r="J2508" s="16"/>
      <c r="K2508" s="16"/>
      <c r="L2508" s="16"/>
    </row>
    <row r="2509" spans="6:12">
      <c r="F2509" s="16"/>
      <c r="I2509" s="16"/>
      <c r="J2509" s="16"/>
      <c r="K2509" s="16"/>
      <c r="L2509" s="16"/>
    </row>
    <row r="2510" spans="6:12">
      <c r="F2510" s="16"/>
      <c r="I2510" s="16"/>
      <c r="J2510" s="16"/>
      <c r="K2510" s="16"/>
      <c r="L2510" s="16"/>
    </row>
    <row r="2511" spans="6:12">
      <c r="F2511" s="16"/>
      <c r="I2511" s="16"/>
      <c r="J2511" s="16"/>
      <c r="K2511" s="16"/>
      <c r="L2511" s="16"/>
    </row>
    <row r="2512" spans="6:12">
      <c r="F2512" s="16"/>
      <c r="I2512" s="16"/>
      <c r="J2512" s="16"/>
      <c r="K2512" s="16"/>
      <c r="L2512" s="16"/>
    </row>
    <row r="2513" spans="6:12">
      <c r="F2513" s="16"/>
      <c r="I2513" s="16"/>
      <c r="J2513" s="16"/>
      <c r="K2513" s="16"/>
      <c r="L2513" s="16"/>
    </row>
    <row r="2514" spans="6:12">
      <c r="F2514" s="16"/>
      <c r="I2514" s="16"/>
      <c r="J2514" s="16"/>
      <c r="K2514" s="16"/>
      <c r="L2514" s="16"/>
    </row>
    <row r="2515" spans="6:12">
      <c r="F2515" s="16"/>
      <c r="I2515" s="16"/>
      <c r="J2515" s="16"/>
      <c r="K2515" s="16"/>
      <c r="L2515" s="16"/>
    </row>
    <row r="2516" spans="6:12">
      <c r="F2516" s="16"/>
      <c r="I2516" s="16"/>
      <c r="J2516" s="16"/>
      <c r="K2516" s="16"/>
      <c r="L2516" s="16"/>
    </row>
    <row r="2517" spans="6:12">
      <c r="F2517" s="16"/>
      <c r="I2517" s="16"/>
      <c r="J2517" s="16"/>
      <c r="K2517" s="16"/>
      <c r="L2517" s="16"/>
    </row>
    <row r="2518" spans="6:12">
      <c r="F2518" s="16"/>
      <c r="I2518" s="16"/>
      <c r="J2518" s="16"/>
      <c r="K2518" s="16"/>
      <c r="L2518" s="16"/>
    </row>
    <row r="2519" spans="6:12">
      <c r="F2519" s="16"/>
      <c r="I2519" s="16"/>
      <c r="J2519" s="16"/>
      <c r="K2519" s="16"/>
      <c r="L2519" s="16"/>
    </row>
    <row r="2520" spans="6:12">
      <c r="F2520" s="16"/>
      <c r="I2520" s="16"/>
      <c r="J2520" s="16"/>
      <c r="K2520" s="16"/>
      <c r="L2520" s="16"/>
    </row>
    <row r="2521" spans="6:12">
      <c r="F2521" s="16"/>
      <c r="I2521" s="16"/>
      <c r="J2521" s="16"/>
      <c r="K2521" s="16"/>
      <c r="L2521" s="16"/>
    </row>
    <row r="2522" spans="6:12">
      <c r="F2522" s="16"/>
      <c r="I2522" s="16"/>
      <c r="J2522" s="16"/>
      <c r="K2522" s="16"/>
      <c r="L2522" s="16"/>
    </row>
    <row r="2523" spans="6:12">
      <c r="F2523" s="16"/>
      <c r="I2523" s="16"/>
      <c r="J2523" s="16"/>
      <c r="K2523" s="16"/>
      <c r="L2523" s="16"/>
    </row>
    <row r="2524" spans="6:12">
      <c r="F2524" s="16"/>
      <c r="I2524" s="16"/>
      <c r="J2524" s="16"/>
      <c r="K2524" s="16"/>
      <c r="L2524" s="16"/>
    </row>
    <row r="2525" spans="6:12">
      <c r="F2525" s="16"/>
      <c r="I2525" s="16"/>
      <c r="J2525" s="16"/>
      <c r="K2525" s="16"/>
      <c r="L2525" s="16"/>
    </row>
    <row r="2526" spans="6:12">
      <c r="F2526" s="16"/>
      <c r="I2526" s="16"/>
      <c r="J2526" s="16"/>
      <c r="K2526" s="16"/>
      <c r="L2526" s="16"/>
    </row>
    <row r="2527" spans="6:12">
      <c r="F2527" s="16"/>
      <c r="I2527" s="16"/>
      <c r="J2527" s="16"/>
      <c r="K2527" s="16"/>
      <c r="L2527" s="16"/>
    </row>
    <row r="2528" spans="6:12">
      <c r="F2528" s="16"/>
      <c r="I2528" s="16"/>
      <c r="J2528" s="16"/>
      <c r="K2528" s="16"/>
      <c r="L2528" s="16"/>
    </row>
    <row r="2529" spans="6:12">
      <c r="F2529" s="16"/>
      <c r="I2529" s="16"/>
      <c r="J2529" s="16"/>
      <c r="K2529" s="16"/>
      <c r="L2529" s="16"/>
    </row>
    <row r="2530" spans="6:12">
      <c r="F2530" s="16"/>
      <c r="I2530" s="16"/>
      <c r="J2530" s="16"/>
      <c r="K2530" s="16"/>
      <c r="L2530" s="16"/>
    </row>
    <row r="2531" spans="6:12">
      <c r="F2531" s="16"/>
      <c r="I2531" s="16"/>
      <c r="J2531" s="16"/>
      <c r="K2531" s="16"/>
      <c r="L2531" s="16"/>
    </row>
    <row r="2532" spans="6:12">
      <c r="F2532" s="16"/>
      <c r="I2532" s="16"/>
      <c r="J2532" s="16"/>
      <c r="K2532" s="16"/>
      <c r="L2532" s="16"/>
    </row>
    <row r="2533" spans="6:12">
      <c r="F2533" s="16"/>
      <c r="I2533" s="16"/>
      <c r="J2533" s="16"/>
      <c r="K2533" s="16"/>
      <c r="L2533" s="16"/>
    </row>
    <row r="2534" spans="6:12">
      <c r="F2534" s="16"/>
      <c r="I2534" s="16"/>
      <c r="J2534" s="16"/>
      <c r="K2534" s="16"/>
      <c r="L2534" s="16"/>
    </row>
    <row r="2535" spans="6:12">
      <c r="F2535" s="16"/>
      <c r="I2535" s="16"/>
      <c r="J2535" s="16"/>
      <c r="K2535" s="16"/>
      <c r="L2535" s="16"/>
    </row>
    <row r="2536" spans="6:12">
      <c r="F2536" s="16"/>
      <c r="I2536" s="16"/>
      <c r="J2536" s="16"/>
      <c r="K2536" s="16"/>
      <c r="L2536" s="16"/>
    </row>
    <row r="2537" spans="6:12">
      <c r="F2537" s="16"/>
      <c r="I2537" s="16"/>
      <c r="J2537" s="16"/>
      <c r="K2537" s="16"/>
      <c r="L2537" s="16"/>
    </row>
    <row r="2538" spans="6:12">
      <c r="F2538" s="16"/>
      <c r="I2538" s="16"/>
      <c r="J2538" s="16"/>
      <c r="K2538" s="16"/>
      <c r="L2538" s="16"/>
    </row>
    <row r="2539" spans="6:12">
      <c r="F2539" s="16"/>
      <c r="I2539" s="16"/>
      <c r="J2539" s="16"/>
      <c r="K2539" s="16"/>
      <c r="L2539" s="16"/>
    </row>
    <row r="2540" spans="6:12">
      <c r="F2540" s="16"/>
      <c r="I2540" s="16"/>
      <c r="J2540" s="16"/>
      <c r="K2540" s="16"/>
      <c r="L2540" s="16"/>
    </row>
    <row r="2541" spans="6:12">
      <c r="F2541" s="16"/>
      <c r="I2541" s="16"/>
      <c r="J2541" s="16"/>
      <c r="K2541" s="16"/>
      <c r="L2541" s="16"/>
    </row>
    <row r="2542" spans="6:12">
      <c r="F2542" s="16"/>
      <c r="I2542" s="16"/>
      <c r="J2542" s="16"/>
      <c r="K2542" s="16"/>
      <c r="L2542" s="16"/>
    </row>
    <row r="2543" spans="6:12">
      <c r="F2543" s="16"/>
      <c r="I2543" s="16"/>
      <c r="J2543" s="16"/>
      <c r="K2543" s="16"/>
      <c r="L2543" s="16"/>
    </row>
    <row r="2544" spans="6:12">
      <c r="F2544" s="16"/>
      <c r="I2544" s="16"/>
      <c r="J2544" s="16"/>
      <c r="K2544" s="16"/>
      <c r="L2544" s="16"/>
    </row>
    <row r="2545" spans="6:12">
      <c r="F2545" s="16"/>
      <c r="I2545" s="16"/>
      <c r="J2545" s="16"/>
      <c r="K2545" s="16"/>
      <c r="L2545" s="16"/>
    </row>
    <row r="2546" spans="6:12">
      <c r="F2546" s="16"/>
      <c r="I2546" s="16"/>
      <c r="J2546" s="16"/>
      <c r="K2546" s="16"/>
      <c r="L2546" s="16"/>
    </row>
    <row r="2547" spans="6:12">
      <c r="F2547" s="16"/>
      <c r="I2547" s="16"/>
      <c r="J2547" s="16"/>
      <c r="K2547" s="16"/>
      <c r="L2547" s="16"/>
    </row>
    <row r="2548" spans="6:12">
      <c r="F2548" s="16"/>
      <c r="I2548" s="16"/>
      <c r="J2548" s="16"/>
      <c r="K2548" s="16"/>
      <c r="L2548" s="16"/>
    </row>
    <row r="2549" spans="6:12">
      <c r="F2549" s="16"/>
      <c r="I2549" s="16"/>
      <c r="J2549" s="16"/>
      <c r="K2549" s="16"/>
      <c r="L2549" s="16"/>
    </row>
    <row r="2550" spans="6:12">
      <c r="F2550" s="16"/>
      <c r="I2550" s="16"/>
      <c r="J2550" s="16"/>
      <c r="K2550" s="16"/>
      <c r="L2550" s="16"/>
    </row>
    <row r="2551" spans="6:12">
      <c r="F2551" s="16"/>
      <c r="I2551" s="16"/>
      <c r="J2551" s="16"/>
      <c r="K2551" s="16"/>
      <c r="L2551" s="16"/>
    </row>
    <row r="2552" spans="6:12">
      <c r="F2552" s="16"/>
      <c r="I2552" s="16"/>
      <c r="J2552" s="16"/>
      <c r="K2552" s="16"/>
      <c r="L2552" s="16"/>
    </row>
    <row r="2553" spans="6:12">
      <c r="F2553" s="16"/>
      <c r="I2553" s="16"/>
      <c r="J2553" s="16"/>
      <c r="K2553" s="16"/>
      <c r="L2553" s="16"/>
    </row>
    <row r="2554" spans="6:12">
      <c r="F2554" s="16"/>
      <c r="I2554" s="16"/>
      <c r="J2554" s="16"/>
      <c r="K2554" s="16"/>
      <c r="L2554" s="16"/>
    </row>
    <row r="2555" spans="6:12">
      <c r="F2555" s="16"/>
      <c r="I2555" s="16"/>
      <c r="J2555" s="16"/>
      <c r="K2555" s="16"/>
      <c r="L2555" s="16"/>
    </row>
    <row r="2556" spans="6:12">
      <c r="F2556" s="16"/>
      <c r="I2556" s="16"/>
      <c r="J2556" s="16"/>
      <c r="K2556" s="16"/>
      <c r="L2556" s="16"/>
    </row>
    <row r="2557" spans="6:12">
      <c r="F2557" s="16"/>
      <c r="I2557" s="16"/>
      <c r="J2557" s="16"/>
      <c r="K2557" s="16"/>
      <c r="L2557" s="16"/>
    </row>
    <row r="2558" spans="6:12">
      <c r="F2558" s="16"/>
      <c r="I2558" s="16"/>
      <c r="J2558" s="16"/>
      <c r="K2558" s="16"/>
      <c r="L2558" s="16"/>
    </row>
    <row r="2559" spans="6:12">
      <c r="F2559" s="16"/>
      <c r="I2559" s="16"/>
      <c r="J2559" s="16"/>
      <c r="K2559" s="16"/>
      <c r="L2559" s="16"/>
    </row>
    <row r="2560" spans="6:12">
      <c r="F2560" s="16"/>
      <c r="I2560" s="16"/>
      <c r="J2560" s="16"/>
      <c r="K2560" s="16"/>
      <c r="L2560" s="16"/>
    </row>
    <row r="2561" spans="6:12">
      <c r="F2561" s="16"/>
      <c r="I2561" s="16"/>
      <c r="J2561" s="16"/>
      <c r="K2561" s="16"/>
      <c r="L2561" s="16"/>
    </row>
    <row r="2562" spans="6:12">
      <c r="F2562" s="16"/>
      <c r="I2562" s="16"/>
      <c r="J2562" s="16"/>
      <c r="K2562" s="16"/>
      <c r="L2562" s="16"/>
    </row>
    <row r="2563" spans="6:12">
      <c r="F2563" s="16"/>
      <c r="I2563" s="16"/>
      <c r="J2563" s="16"/>
      <c r="K2563" s="16"/>
      <c r="L2563" s="16"/>
    </row>
    <row r="2564" spans="6:12">
      <c r="F2564" s="16"/>
      <c r="I2564" s="16"/>
      <c r="J2564" s="16"/>
      <c r="K2564" s="16"/>
      <c r="L2564" s="16"/>
    </row>
    <row r="2565" spans="6:12">
      <c r="F2565" s="16"/>
      <c r="I2565" s="16"/>
      <c r="J2565" s="16"/>
      <c r="K2565" s="16"/>
      <c r="L2565" s="16"/>
    </row>
    <row r="2566" spans="6:12">
      <c r="F2566" s="16"/>
      <c r="I2566" s="16"/>
      <c r="J2566" s="16"/>
      <c r="K2566" s="16"/>
      <c r="L2566" s="16"/>
    </row>
    <row r="2567" spans="6:12">
      <c r="F2567" s="16"/>
      <c r="I2567" s="16"/>
      <c r="J2567" s="16"/>
      <c r="K2567" s="16"/>
      <c r="L2567" s="16"/>
    </row>
    <row r="2568" spans="6:12">
      <c r="F2568" s="16"/>
      <c r="I2568" s="16"/>
      <c r="J2568" s="16"/>
      <c r="K2568" s="16"/>
      <c r="L2568" s="16"/>
    </row>
    <row r="2569" spans="6:12">
      <c r="F2569" s="16"/>
      <c r="I2569" s="16"/>
      <c r="J2569" s="16"/>
      <c r="K2569" s="16"/>
      <c r="L2569" s="16"/>
    </row>
    <row r="2570" spans="6:12">
      <c r="F2570" s="16"/>
      <c r="I2570" s="16"/>
      <c r="J2570" s="16"/>
      <c r="K2570" s="16"/>
      <c r="L2570" s="16"/>
    </row>
    <row r="2571" spans="6:12">
      <c r="F2571" s="16"/>
      <c r="I2571" s="16"/>
      <c r="J2571" s="16"/>
      <c r="K2571" s="16"/>
      <c r="L2571" s="16"/>
    </row>
    <row r="2572" spans="6:12">
      <c r="F2572" s="16"/>
      <c r="I2572" s="16"/>
      <c r="J2572" s="16"/>
      <c r="K2572" s="16"/>
      <c r="L2572" s="16"/>
    </row>
    <row r="2573" spans="6:12">
      <c r="F2573" s="16"/>
      <c r="I2573" s="16"/>
      <c r="J2573" s="16"/>
      <c r="K2573" s="16"/>
      <c r="L2573" s="16"/>
    </row>
    <row r="2574" spans="6:12">
      <c r="F2574" s="16"/>
      <c r="I2574" s="16"/>
      <c r="J2574" s="16"/>
      <c r="K2574" s="16"/>
      <c r="L2574" s="16"/>
    </row>
    <row r="2575" spans="6:12">
      <c r="F2575" s="16"/>
      <c r="I2575" s="16"/>
      <c r="J2575" s="16"/>
      <c r="K2575" s="16"/>
      <c r="L2575" s="16"/>
    </row>
    <row r="2576" spans="6:12">
      <c r="F2576" s="16"/>
      <c r="I2576" s="16"/>
      <c r="J2576" s="16"/>
      <c r="K2576" s="16"/>
      <c r="L2576" s="16"/>
    </row>
    <row r="2577" spans="6:12">
      <c r="F2577" s="16"/>
      <c r="I2577" s="16"/>
      <c r="J2577" s="16"/>
      <c r="K2577" s="16"/>
      <c r="L2577" s="16"/>
    </row>
    <row r="2578" spans="6:12">
      <c r="F2578" s="16"/>
      <c r="I2578" s="16"/>
      <c r="J2578" s="16"/>
      <c r="K2578" s="16"/>
      <c r="L2578" s="16"/>
    </row>
    <row r="2579" spans="6:12">
      <c r="F2579" s="16"/>
      <c r="I2579" s="16"/>
      <c r="J2579" s="16"/>
      <c r="K2579" s="16"/>
      <c r="L2579" s="16"/>
    </row>
    <row r="2580" spans="6:12">
      <c r="F2580" s="16"/>
      <c r="I2580" s="16"/>
      <c r="J2580" s="16"/>
      <c r="K2580" s="16"/>
      <c r="L2580" s="16"/>
    </row>
    <row r="2581" spans="6:12">
      <c r="F2581" s="16"/>
      <c r="I2581" s="16"/>
      <c r="J2581" s="16"/>
      <c r="K2581" s="16"/>
      <c r="L2581" s="16"/>
    </row>
    <row r="2582" spans="6:12">
      <c r="F2582" s="16"/>
      <c r="I2582" s="16"/>
      <c r="J2582" s="16"/>
      <c r="K2582" s="16"/>
      <c r="L2582" s="16"/>
    </row>
    <row r="2583" spans="6:12">
      <c r="F2583" s="16"/>
      <c r="I2583" s="16"/>
      <c r="J2583" s="16"/>
      <c r="K2583" s="16"/>
      <c r="L2583" s="16"/>
    </row>
    <row r="2584" spans="6:12">
      <c r="F2584" s="16"/>
      <c r="I2584" s="16"/>
      <c r="J2584" s="16"/>
      <c r="K2584" s="16"/>
      <c r="L2584" s="16"/>
    </row>
    <row r="2585" spans="6:12">
      <c r="F2585" s="16"/>
      <c r="I2585" s="16"/>
      <c r="J2585" s="16"/>
      <c r="K2585" s="16"/>
      <c r="L2585" s="16"/>
    </row>
    <row r="2586" spans="6:12">
      <c r="F2586" s="16"/>
      <c r="I2586" s="16"/>
      <c r="J2586" s="16"/>
      <c r="K2586" s="16"/>
      <c r="L2586" s="16"/>
    </row>
    <row r="2587" spans="6:12">
      <c r="F2587" s="16"/>
      <c r="I2587" s="16"/>
      <c r="J2587" s="16"/>
      <c r="K2587" s="16"/>
      <c r="L2587" s="16"/>
    </row>
    <row r="2588" spans="6:12">
      <c r="F2588" s="16"/>
      <c r="I2588" s="16"/>
      <c r="J2588" s="16"/>
      <c r="K2588" s="16"/>
      <c r="L2588" s="16"/>
    </row>
    <row r="2589" spans="6:12">
      <c r="F2589" s="16"/>
      <c r="I2589" s="16"/>
      <c r="J2589" s="16"/>
      <c r="K2589" s="16"/>
      <c r="L2589" s="16"/>
    </row>
    <row r="2590" spans="6:12">
      <c r="F2590" s="16"/>
      <c r="I2590" s="16"/>
      <c r="J2590" s="16"/>
      <c r="K2590" s="16"/>
      <c r="L2590" s="16"/>
    </row>
    <row r="2591" spans="6:12">
      <c r="F2591" s="16"/>
      <c r="I2591" s="16"/>
      <c r="J2591" s="16"/>
      <c r="K2591" s="16"/>
      <c r="L2591" s="16"/>
    </row>
    <row r="2592" spans="6:12">
      <c r="F2592" s="16"/>
      <c r="I2592" s="16"/>
      <c r="J2592" s="16"/>
      <c r="K2592" s="16"/>
      <c r="L2592" s="16"/>
    </row>
    <row r="2593" spans="6:12">
      <c r="F2593" s="16"/>
      <c r="I2593" s="16"/>
      <c r="J2593" s="16"/>
      <c r="K2593" s="16"/>
      <c r="L2593" s="16"/>
    </row>
    <row r="2594" spans="6:12">
      <c r="F2594" s="16"/>
      <c r="I2594" s="16"/>
      <c r="J2594" s="16"/>
      <c r="K2594" s="16"/>
      <c r="L2594" s="16"/>
    </row>
    <row r="2595" spans="6:12">
      <c r="F2595" s="16"/>
      <c r="I2595" s="16"/>
      <c r="J2595" s="16"/>
      <c r="K2595" s="16"/>
      <c r="L2595" s="16"/>
    </row>
    <row r="2596" spans="6:12">
      <c r="F2596" s="16"/>
      <c r="I2596" s="16"/>
      <c r="J2596" s="16"/>
      <c r="K2596" s="16"/>
      <c r="L2596" s="16"/>
    </row>
    <row r="2597" spans="6:12">
      <c r="F2597" s="16"/>
      <c r="I2597" s="16"/>
      <c r="J2597" s="16"/>
      <c r="K2597" s="16"/>
      <c r="L2597" s="16"/>
    </row>
    <row r="2598" spans="6:12">
      <c r="F2598" s="16"/>
      <c r="I2598" s="16"/>
      <c r="J2598" s="16"/>
      <c r="K2598" s="16"/>
      <c r="L2598" s="16"/>
    </row>
    <row r="2599" spans="6:12">
      <c r="F2599" s="16"/>
      <c r="I2599" s="16"/>
      <c r="J2599" s="16"/>
      <c r="K2599" s="16"/>
      <c r="L2599" s="16"/>
    </row>
    <row r="2600" spans="6:12">
      <c r="F2600" s="16"/>
      <c r="I2600" s="16"/>
      <c r="J2600" s="16"/>
      <c r="K2600" s="16"/>
      <c r="L2600" s="16"/>
    </row>
    <row r="2601" spans="6:12">
      <c r="F2601" s="16"/>
      <c r="I2601" s="16"/>
      <c r="J2601" s="16"/>
      <c r="K2601" s="16"/>
      <c r="L2601" s="16"/>
    </row>
    <row r="2602" spans="6:12">
      <c r="F2602" s="16"/>
      <c r="I2602" s="16"/>
      <c r="J2602" s="16"/>
      <c r="K2602" s="16"/>
      <c r="L2602" s="16"/>
    </row>
    <row r="2603" spans="6:12">
      <c r="F2603" s="16"/>
      <c r="I2603" s="16"/>
      <c r="J2603" s="16"/>
      <c r="K2603" s="16"/>
      <c r="L2603" s="16"/>
    </row>
    <row r="2604" spans="6:12">
      <c r="F2604" s="16"/>
      <c r="I2604" s="16"/>
      <c r="J2604" s="16"/>
      <c r="K2604" s="16"/>
      <c r="L2604" s="16"/>
    </row>
    <row r="2605" spans="6:12">
      <c r="F2605" s="16"/>
      <c r="I2605" s="16"/>
      <c r="J2605" s="16"/>
      <c r="K2605" s="16"/>
      <c r="L2605" s="16"/>
    </row>
    <row r="2606" spans="6:12">
      <c r="F2606" s="16"/>
      <c r="I2606" s="16"/>
      <c r="J2606" s="16"/>
      <c r="K2606" s="16"/>
      <c r="L2606" s="16"/>
    </row>
    <row r="2607" spans="6:12">
      <c r="F2607" s="16"/>
      <c r="I2607" s="16"/>
      <c r="J2607" s="16"/>
      <c r="K2607" s="16"/>
      <c r="L2607" s="16"/>
    </row>
    <row r="2608" spans="6:12">
      <c r="F2608" s="16"/>
      <c r="I2608" s="16"/>
      <c r="J2608" s="16"/>
      <c r="K2608" s="16"/>
      <c r="L2608" s="16"/>
    </row>
    <row r="2609" spans="6:12">
      <c r="F2609" s="16"/>
      <c r="I2609" s="16"/>
      <c r="J2609" s="16"/>
      <c r="K2609" s="16"/>
      <c r="L2609" s="16"/>
    </row>
    <row r="2610" spans="6:12">
      <c r="F2610" s="16"/>
      <c r="I2610" s="16"/>
      <c r="J2610" s="16"/>
      <c r="K2610" s="16"/>
      <c r="L2610" s="16"/>
    </row>
    <row r="2611" spans="6:12">
      <c r="F2611" s="16"/>
      <c r="I2611" s="16"/>
      <c r="J2611" s="16"/>
      <c r="K2611" s="16"/>
      <c r="L2611" s="16"/>
    </row>
    <row r="2612" spans="6:12">
      <c r="F2612" s="16"/>
      <c r="I2612" s="16"/>
      <c r="J2612" s="16"/>
      <c r="K2612" s="16"/>
      <c r="L2612" s="16"/>
    </row>
    <row r="2613" spans="6:12">
      <c r="F2613" s="16"/>
      <c r="I2613" s="16"/>
      <c r="J2613" s="16"/>
      <c r="K2613" s="16"/>
      <c r="L2613" s="16"/>
    </row>
    <row r="2614" spans="6:12">
      <c r="F2614" s="16"/>
      <c r="I2614" s="16"/>
      <c r="J2614" s="16"/>
      <c r="K2614" s="16"/>
      <c r="L2614" s="16"/>
    </row>
    <row r="2615" spans="6:12">
      <c r="F2615" s="16"/>
      <c r="I2615" s="16"/>
      <c r="J2615" s="16"/>
      <c r="K2615" s="16"/>
      <c r="L2615" s="16"/>
    </row>
    <row r="2616" spans="6:12">
      <c r="F2616" s="16"/>
      <c r="I2616" s="16"/>
      <c r="J2616" s="16"/>
      <c r="K2616" s="16"/>
      <c r="L2616" s="16"/>
    </row>
    <row r="2617" spans="6:12">
      <c r="F2617" s="16"/>
      <c r="I2617" s="16"/>
      <c r="J2617" s="16"/>
      <c r="K2617" s="16"/>
      <c r="L2617" s="16"/>
    </row>
    <row r="2618" spans="6:12">
      <c r="F2618" s="16"/>
      <c r="I2618" s="16"/>
      <c r="J2618" s="16"/>
      <c r="K2618" s="16"/>
      <c r="L2618" s="16"/>
    </row>
    <row r="2619" spans="6:12">
      <c r="F2619" s="16"/>
      <c r="I2619" s="16"/>
      <c r="J2619" s="16"/>
      <c r="K2619" s="16"/>
      <c r="L2619" s="16"/>
    </row>
    <row r="2620" spans="6:12">
      <c r="F2620" s="16"/>
      <c r="I2620" s="16"/>
      <c r="J2620" s="16"/>
      <c r="K2620" s="16"/>
      <c r="L2620" s="16"/>
    </row>
    <row r="2621" spans="6:12">
      <c r="F2621" s="16"/>
      <c r="I2621" s="16"/>
      <c r="J2621" s="16"/>
      <c r="K2621" s="16"/>
      <c r="L2621" s="16"/>
    </row>
    <row r="2622" spans="6:12">
      <c r="F2622" s="16"/>
      <c r="I2622" s="16"/>
      <c r="J2622" s="16"/>
      <c r="K2622" s="16"/>
      <c r="L2622" s="16"/>
    </row>
    <row r="2623" spans="6:12">
      <c r="F2623" s="16"/>
      <c r="I2623" s="16"/>
      <c r="J2623" s="16"/>
      <c r="K2623" s="16"/>
      <c r="L2623" s="16"/>
    </row>
    <row r="2624" spans="6:12">
      <c r="F2624" s="16"/>
      <c r="I2624" s="16"/>
      <c r="J2624" s="16"/>
      <c r="K2624" s="16"/>
      <c r="L2624" s="16"/>
    </row>
    <row r="2625" spans="6:12">
      <c r="F2625" s="16"/>
      <c r="I2625" s="16"/>
      <c r="J2625" s="16"/>
      <c r="K2625" s="16"/>
      <c r="L2625" s="16"/>
    </row>
    <row r="2626" spans="6:12">
      <c r="F2626" s="16"/>
      <c r="I2626" s="16"/>
      <c r="J2626" s="16"/>
      <c r="K2626" s="16"/>
      <c r="L2626" s="16"/>
    </row>
    <row r="2627" spans="6:12">
      <c r="F2627" s="16"/>
      <c r="I2627" s="16"/>
      <c r="J2627" s="16"/>
      <c r="K2627" s="16"/>
      <c r="L2627" s="16"/>
    </row>
    <row r="2628" spans="6:12">
      <c r="F2628" s="16"/>
      <c r="I2628" s="16"/>
      <c r="J2628" s="16"/>
      <c r="K2628" s="16"/>
      <c r="L2628" s="16"/>
    </row>
    <row r="2629" spans="6:12">
      <c r="F2629" s="16"/>
      <c r="I2629" s="16"/>
      <c r="J2629" s="16"/>
      <c r="K2629" s="16"/>
      <c r="L2629" s="16"/>
    </row>
    <row r="2630" spans="6:12">
      <c r="F2630" s="16"/>
      <c r="I2630" s="16"/>
      <c r="J2630" s="16"/>
      <c r="K2630" s="16"/>
      <c r="L2630" s="16"/>
    </row>
    <row r="2631" spans="6:12">
      <c r="F2631" s="16"/>
      <c r="I2631" s="16"/>
      <c r="J2631" s="16"/>
      <c r="K2631" s="16"/>
      <c r="L2631" s="16"/>
    </row>
    <row r="2632" spans="6:12">
      <c r="F2632" s="16"/>
      <c r="I2632" s="16"/>
      <c r="J2632" s="16"/>
      <c r="K2632" s="16"/>
      <c r="L2632" s="16"/>
    </row>
    <row r="2633" spans="6:12">
      <c r="F2633" s="16"/>
      <c r="I2633" s="16"/>
      <c r="J2633" s="16"/>
      <c r="K2633" s="16"/>
      <c r="L2633" s="16"/>
    </row>
    <row r="2634" spans="6:12">
      <c r="F2634" s="16"/>
      <c r="I2634" s="16"/>
      <c r="J2634" s="16"/>
      <c r="K2634" s="16"/>
      <c r="L2634" s="16"/>
    </row>
    <row r="2635" spans="6:12">
      <c r="F2635" s="16"/>
      <c r="I2635" s="16"/>
      <c r="J2635" s="16"/>
      <c r="K2635" s="16"/>
      <c r="L2635" s="16"/>
    </row>
    <row r="2636" spans="6:12">
      <c r="F2636" s="16"/>
      <c r="I2636" s="16"/>
      <c r="J2636" s="16"/>
      <c r="K2636" s="16"/>
      <c r="L2636" s="16"/>
    </row>
    <row r="2637" spans="6:12">
      <c r="F2637" s="16"/>
      <c r="I2637" s="16"/>
      <c r="J2637" s="16"/>
      <c r="K2637" s="16"/>
      <c r="L2637" s="16"/>
    </row>
    <row r="2638" spans="6:12">
      <c r="F2638" s="16"/>
      <c r="I2638" s="16"/>
      <c r="J2638" s="16"/>
      <c r="K2638" s="16"/>
      <c r="L2638" s="16"/>
    </row>
    <row r="2639" spans="6:12">
      <c r="F2639" s="16"/>
      <c r="I2639" s="16"/>
      <c r="J2639" s="16"/>
      <c r="K2639" s="16"/>
      <c r="L2639" s="16"/>
    </row>
    <row r="2640" spans="6:12">
      <c r="F2640" s="16"/>
      <c r="I2640" s="16"/>
      <c r="J2640" s="16"/>
      <c r="K2640" s="16"/>
      <c r="L2640" s="16"/>
    </row>
    <row r="2641" spans="6:12">
      <c r="F2641" s="16"/>
      <c r="I2641" s="16"/>
      <c r="J2641" s="16"/>
      <c r="K2641" s="16"/>
      <c r="L2641" s="16"/>
    </row>
    <row r="2642" spans="6:12">
      <c r="F2642" s="16"/>
      <c r="I2642" s="16"/>
      <c r="J2642" s="16"/>
      <c r="K2642" s="16"/>
      <c r="L2642" s="16"/>
    </row>
    <row r="2643" spans="6:12">
      <c r="F2643" s="16"/>
      <c r="I2643" s="16"/>
      <c r="J2643" s="16"/>
      <c r="K2643" s="16"/>
      <c r="L2643" s="16"/>
    </row>
    <row r="2644" spans="6:12">
      <c r="F2644" s="16"/>
      <c r="I2644" s="16"/>
      <c r="J2644" s="16"/>
      <c r="K2644" s="16"/>
      <c r="L2644" s="16"/>
    </row>
    <row r="2645" spans="6:12">
      <c r="F2645" s="16"/>
      <c r="I2645" s="16"/>
      <c r="J2645" s="16"/>
      <c r="K2645" s="16"/>
      <c r="L2645" s="16"/>
    </row>
    <row r="2646" spans="6:12">
      <c r="F2646" s="16"/>
      <c r="I2646" s="16"/>
      <c r="J2646" s="16"/>
      <c r="K2646" s="16"/>
      <c r="L2646" s="16"/>
    </row>
    <row r="2647" spans="6:12">
      <c r="F2647" s="16"/>
      <c r="I2647" s="16"/>
      <c r="J2647" s="16"/>
      <c r="K2647" s="16"/>
      <c r="L2647" s="16"/>
    </row>
    <row r="2648" spans="6:12">
      <c r="F2648" s="16"/>
      <c r="I2648" s="16"/>
      <c r="J2648" s="16"/>
      <c r="K2648" s="16"/>
      <c r="L2648" s="16"/>
    </row>
    <row r="2649" spans="6:12">
      <c r="F2649" s="16"/>
      <c r="I2649" s="16"/>
      <c r="J2649" s="16"/>
      <c r="K2649" s="16"/>
      <c r="L2649" s="16"/>
    </row>
    <row r="2650" spans="6:12">
      <c r="F2650" s="16"/>
      <c r="I2650" s="16"/>
      <c r="J2650" s="16"/>
      <c r="K2650" s="16"/>
      <c r="L2650" s="16"/>
    </row>
    <row r="2651" spans="6:12">
      <c r="F2651" s="16"/>
      <c r="I2651" s="16"/>
      <c r="J2651" s="16"/>
      <c r="K2651" s="16"/>
      <c r="L2651" s="16"/>
    </row>
    <row r="2652" spans="6:12">
      <c r="F2652" s="16"/>
      <c r="I2652" s="16"/>
      <c r="J2652" s="16"/>
      <c r="K2652" s="16"/>
      <c r="L2652" s="16"/>
    </row>
    <row r="2653" spans="6:12">
      <c r="F2653" s="16"/>
      <c r="I2653" s="16"/>
      <c r="J2653" s="16"/>
      <c r="K2653" s="16"/>
      <c r="L2653" s="16"/>
    </row>
    <row r="2654" spans="6:12">
      <c r="F2654" s="16"/>
      <c r="I2654" s="16"/>
      <c r="J2654" s="16"/>
      <c r="K2654" s="16"/>
      <c r="L2654" s="16"/>
    </row>
    <row r="2655" spans="6:12">
      <c r="F2655" s="16"/>
      <c r="I2655" s="16"/>
      <c r="J2655" s="16"/>
      <c r="K2655" s="16"/>
      <c r="L2655" s="16"/>
    </row>
    <row r="2656" spans="6:12">
      <c r="F2656" s="16"/>
      <c r="I2656" s="16"/>
      <c r="J2656" s="16"/>
      <c r="K2656" s="16"/>
      <c r="L2656" s="16"/>
    </row>
    <row r="2657" spans="6:12">
      <c r="F2657" s="16"/>
      <c r="I2657" s="16"/>
      <c r="J2657" s="16"/>
      <c r="K2657" s="16"/>
      <c r="L2657" s="16"/>
    </row>
    <row r="2658" spans="6:12">
      <c r="F2658" s="16"/>
      <c r="I2658" s="16"/>
      <c r="J2658" s="16"/>
      <c r="K2658" s="16"/>
      <c r="L2658" s="16"/>
    </row>
    <row r="2659" spans="6:12">
      <c r="F2659" s="16"/>
      <c r="I2659" s="16"/>
      <c r="J2659" s="16"/>
      <c r="K2659" s="16"/>
      <c r="L2659" s="16"/>
    </row>
    <row r="2660" spans="6:12">
      <c r="F2660" s="16"/>
      <c r="I2660" s="16"/>
      <c r="J2660" s="16"/>
      <c r="K2660" s="16"/>
      <c r="L2660" s="16"/>
    </row>
    <row r="2661" spans="6:12">
      <c r="F2661" s="16"/>
      <c r="I2661" s="16"/>
      <c r="J2661" s="16"/>
      <c r="K2661" s="16"/>
      <c r="L2661" s="16"/>
    </row>
    <row r="2662" spans="6:12">
      <c r="F2662" s="16"/>
      <c r="I2662" s="16"/>
      <c r="J2662" s="16"/>
      <c r="K2662" s="16"/>
      <c r="L2662" s="16"/>
    </row>
    <row r="2663" spans="6:12">
      <c r="F2663" s="16"/>
      <c r="I2663" s="16"/>
      <c r="J2663" s="16"/>
      <c r="K2663" s="16"/>
      <c r="L2663" s="16"/>
    </row>
    <row r="2664" spans="6:12">
      <c r="F2664" s="16"/>
      <c r="I2664" s="16"/>
      <c r="J2664" s="16"/>
      <c r="K2664" s="16"/>
      <c r="L2664" s="16"/>
    </row>
    <row r="2665" spans="6:12">
      <c r="F2665" s="16"/>
      <c r="I2665" s="16"/>
      <c r="J2665" s="16"/>
      <c r="K2665" s="16"/>
      <c r="L2665" s="16"/>
    </row>
    <row r="2666" spans="6:12">
      <c r="F2666" s="16"/>
      <c r="I2666" s="16"/>
      <c r="J2666" s="16"/>
      <c r="K2666" s="16"/>
      <c r="L2666" s="16"/>
    </row>
    <row r="2667" spans="6:12">
      <c r="F2667" s="16"/>
      <c r="I2667" s="16"/>
      <c r="J2667" s="16"/>
      <c r="K2667" s="16"/>
      <c r="L2667" s="16"/>
    </row>
    <row r="2668" spans="6:12">
      <c r="F2668" s="16"/>
      <c r="I2668" s="16"/>
      <c r="J2668" s="16"/>
      <c r="K2668" s="16"/>
      <c r="L2668" s="16"/>
    </row>
    <row r="2669" spans="6:12">
      <c r="F2669" s="16"/>
      <c r="I2669" s="16"/>
      <c r="J2669" s="16"/>
      <c r="K2669" s="16"/>
      <c r="L2669" s="16"/>
    </row>
    <row r="2670" spans="6:12">
      <c r="F2670" s="16"/>
      <c r="I2670" s="16"/>
      <c r="J2670" s="16"/>
      <c r="K2670" s="16"/>
      <c r="L2670" s="16"/>
    </row>
    <row r="2671" spans="6:12">
      <c r="F2671" s="16"/>
      <c r="I2671" s="16"/>
      <c r="J2671" s="16"/>
      <c r="K2671" s="16"/>
      <c r="L2671" s="16"/>
    </row>
    <row r="2672" spans="6:12">
      <c r="F2672" s="16"/>
      <c r="I2672" s="16"/>
      <c r="J2672" s="16"/>
      <c r="K2672" s="16"/>
      <c r="L2672" s="16"/>
    </row>
    <row r="2673" spans="6:12">
      <c r="F2673" s="16"/>
      <c r="I2673" s="16"/>
      <c r="J2673" s="16"/>
      <c r="K2673" s="16"/>
      <c r="L2673" s="16"/>
    </row>
    <row r="2674" spans="6:12">
      <c r="F2674" s="16"/>
      <c r="I2674" s="16"/>
      <c r="J2674" s="16"/>
      <c r="K2674" s="16"/>
      <c r="L2674" s="16"/>
    </row>
    <row r="2675" spans="6:12">
      <c r="F2675" s="16"/>
      <c r="I2675" s="16"/>
      <c r="J2675" s="16"/>
      <c r="K2675" s="16"/>
      <c r="L2675" s="16"/>
    </row>
    <row r="2676" spans="6:12">
      <c r="F2676" s="16"/>
      <c r="I2676" s="16"/>
      <c r="J2676" s="16"/>
      <c r="K2676" s="16"/>
      <c r="L2676" s="16"/>
    </row>
    <row r="2677" spans="6:12">
      <c r="F2677" s="16"/>
      <c r="I2677" s="16"/>
      <c r="J2677" s="16"/>
      <c r="K2677" s="16"/>
      <c r="L2677" s="16"/>
    </row>
    <row r="2678" spans="6:12">
      <c r="F2678" s="16"/>
      <c r="I2678" s="16"/>
      <c r="J2678" s="16"/>
      <c r="K2678" s="16"/>
      <c r="L2678" s="16"/>
    </row>
    <row r="2679" spans="6:12">
      <c r="F2679" s="16"/>
      <c r="I2679" s="16"/>
      <c r="J2679" s="16"/>
      <c r="K2679" s="16"/>
      <c r="L2679" s="16"/>
    </row>
    <row r="2680" spans="6:12">
      <c r="F2680" s="16"/>
      <c r="I2680" s="16"/>
      <c r="J2680" s="16"/>
      <c r="K2680" s="16"/>
      <c r="L2680" s="16"/>
    </row>
    <row r="2681" spans="6:12">
      <c r="F2681" s="16"/>
      <c r="I2681" s="16"/>
      <c r="J2681" s="16"/>
      <c r="K2681" s="16"/>
      <c r="L2681" s="16"/>
    </row>
    <row r="2682" spans="6:12">
      <c r="F2682" s="16"/>
      <c r="I2682" s="16"/>
      <c r="J2682" s="16"/>
      <c r="K2682" s="16"/>
      <c r="L2682" s="16"/>
    </row>
    <row r="2683" spans="6:12">
      <c r="F2683" s="16"/>
      <c r="I2683" s="16"/>
      <c r="J2683" s="16"/>
      <c r="K2683" s="16"/>
      <c r="L2683" s="16"/>
    </row>
    <row r="2684" spans="6:12">
      <c r="F2684" s="16"/>
      <c r="I2684" s="16"/>
      <c r="J2684" s="16"/>
      <c r="K2684" s="16"/>
      <c r="L2684" s="16"/>
    </row>
    <row r="2685" spans="6:12">
      <c r="F2685" s="16"/>
      <c r="I2685" s="16"/>
      <c r="J2685" s="16"/>
      <c r="K2685" s="16"/>
      <c r="L2685" s="16"/>
    </row>
    <row r="2686" spans="6:12">
      <c r="F2686" s="16"/>
      <c r="I2686" s="16"/>
      <c r="J2686" s="16"/>
      <c r="K2686" s="16"/>
      <c r="L2686" s="16"/>
    </row>
    <row r="2687" spans="6:12">
      <c r="F2687" s="16"/>
      <c r="I2687" s="16"/>
      <c r="J2687" s="16"/>
      <c r="K2687" s="16"/>
      <c r="L2687" s="16"/>
    </row>
    <row r="2688" spans="6:12">
      <c r="F2688" s="16"/>
      <c r="I2688" s="16"/>
      <c r="J2688" s="16"/>
      <c r="K2688" s="16"/>
      <c r="L2688" s="16"/>
    </row>
    <row r="2689" spans="6:12">
      <c r="F2689" s="16"/>
      <c r="I2689" s="16"/>
      <c r="J2689" s="16"/>
      <c r="K2689" s="16"/>
      <c r="L2689" s="16"/>
    </row>
    <row r="2690" spans="6:12">
      <c r="F2690" s="16"/>
      <c r="I2690" s="16"/>
      <c r="J2690" s="16"/>
      <c r="K2690" s="16"/>
      <c r="L2690" s="16"/>
    </row>
    <row r="2691" spans="6:12">
      <c r="F2691" s="16"/>
      <c r="I2691" s="16"/>
      <c r="J2691" s="16"/>
      <c r="K2691" s="16"/>
      <c r="L2691" s="16"/>
    </row>
    <row r="2692" spans="6:12">
      <c r="F2692" s="16"/>
      <c r="I2692" s="16"/>
      <c r="J2692" s="16"/>
      <c r="K2692" s="16"/>
      <c r="L2692" s="16"/>
    </row>
    <row r="2693" spans="6:12">
      <c r="F2693" s="16"/>
      <c r="I2693" s="16"/>
      <c r="J2693" s="16"/>
      <c r="K2693" s="16"/>
      <c r="L2693" s="16"/>
    </row>
    <row r="2694" spans="6:12">
      <c r="F2694" s="16"/>
      <c r="I2694" s="16"/>
      <c r="J2694" s="16"/>
      <c r="K2694" s="16"/>
      <c r="L2694" s="16"/>
    </row>
    <row r="2695" spans="6:12">
      <c r="F2695" s="16"/>
      <c r="I2695" s="16"/>
      <c r="J2695" s="16"/>
      <c r="K2695" s="16"/>
      <c r="L2695" s="16"/>
    </row>
    <row r="2696" spans="6:12">
      <c r="F2696" s="16"/>
      <c r="I2696" s="16"/>
      <c r="J2696" s="16"/>
      <c r="K2696" s="16"/>
      <c r="L2696" s="16"/>
    </row>
    <row r="2697" spans="6:12">
      <c r="F2697" s="16"/>
      <c r="I2697" s="16"/>
      <c r="J2697" s="16"/>
      <c r="K2697" s="16"/>
      <c r="L2697" s="16"/>
    </row>
    <row r="2698" spans="6:12">
      <c r="F2698" s="16"/>
      <c r="I2698" s="16"/>
      <c r="J2698" s="16"/>
      <c r="K2698" s="16"/>
      <c r="L2698" s="16"/>
    </row>
    <row r="2699" spans="6:12">
      <c r="F2699" s="16"/>
      <c r="I2699" s="16"/>
      <c r="J2699" s="16"/>
      <c r="K2699" s="16"/>
      <c r="L2699" s="16"/>
    </row>
    <row r="2700" spans="6:12">
      <c r="F2700" s="16"/>
      <c r="I2700" s="16"/>
      <c r="J2700" s="16"/>
      <c r="K2700" s="16"/>
      <c r="L2700" s="16"/>
    </row>
    <row r="2701" spans="6:12">
      <c r="F2701" s="16"/>
      <c r="I2701" s="16"/>
      <c r="J2701" s="16"/>
      <c r="K2701" s="16"/>
      <c r="L2701" s="16"/>
    </row>
    <row r="2702" spans="6:12">
      <c r="F2702" s="16"/>
      <c r="I2702" s="16"/>
      <c r="J2702" s="16"/>
      <c r="K2702" s="16"/>
      <c r="L2702" s="16"/>
    </row>
    <row r="2703" spans="6:12">
      <c r="F2703" s="16"/>
      <c r="I2703" s="16"/>
      <c r="J2703" s="16"/>
      <c r="K2703" s="16"/>
      <c r="L2703" s="16"/>
    </row>
    <row r="2704" spans="6:12">
      <c r="F2704" s="16"/>
      <c r="I2704" s="16"/>
      <c r="J2704" s="16"/>
      <c r="K2704" s="16"/>
      <c r="L2704" s="16"/>
    </row>
    <row r="2705" spans="6:12">
      <c r="F2705" s="16"/>
      <c r="I2705" s="16"/>
      <c r="J2705" s="16"/>
      <c r="K2705" s="16"/>
      <c r="L2705" s="16"/>
    </row>
    <row r="2706" spans="6:12">
      <c r="F2706" s="16"/>
      <c r="I2706" s="16"/>
      <c r="J2706" s="16"/>
      <c r="K2706" s="16"/>
      <c r="L2706" s="16"/>
    </row>
    <row r="2707" spans="6:12">
      <c r="F2707" s="16"/>
      <c r="I2707" s="16"/>
      <c r="J2707" s="16"/>
      <c r="K2707" s="16"/>
      <c r="L2707" s="16"/>
    </row>
    <row r="2708" spans="6:12">
      <c r="F2708" s="16"/>
      <c r="I2708" s="16"/>
      <c r="J2708" s="16"/>
      <c r="K2708" s="16"/>
      <c r="L2708" s="16"/>
    </row>
    <row r="2709" spans="6:12">
      <c r="F2709" s="16"/>
      <c r="I2709" s="16"/>
      <c r="J2709" s="16"/>
      <c r="K2709" s="16"/>
      <c r="L2709" s="16"/>
    </row>
    <row r="2710" spans="6:12">
      <c r="F2710" s="16"/>
      <c r="I2710" s="16"/>
      <c r="J2710" s="16"/>
      <c r="K2710" s="16"/>
      <c r="L2710" s="16"/>
    </row>
    <row r="2711" spans="6:12">
      <c r="F2711" s="16"/>
      <c r="I2711" s="16"/>
      <c r="J2711" s="16"/>
      <c r="K2711" s="16"/>
      <c r="L2711" s="16"/>
    </row>
    <row r="2712" spans="6:12">
      <c r="F2712" s="16"/>
      <c r="I2712" s="16"/>
      <c r="J2712" s="16"/>
      <c r="K2712" s="16"/>
      <c r="L2712" s="16"/>
    </row>
    <row r="2713" spans="6:12">
      <c r="F2713" s="16"/>
      <c r="I2713" s="16"/>
      <c r="J2713" s="16"/>
      <c r="K2713" s="16"/>
      <c r="L2713" s="16"/>
    </row>
    <row r="2714" spans="6:12">
      <c r="F2714" s="16"/>
      <c r="I2714" s="16"/>
      <c r="J2714" s="16"/>
      <c r="K2714" s="16"/>
      <c r="L2714" s="16"/>
    </row>
    <row r="2715" spans="6:12">
      <c r="F2715" s="16"/>
      <c r="I2715" s="16"/>
      <c r="J2715" s="16"/>
      <c r="K2715" s="16"/>
      <c r="L2715" s="16"/>
    </row>
    <row r="2716" spans="6:12">
      <c r="F2716" s="16"/>
      <c r="I2716" s="16"/>
      <c r="J2716" s="16"/>
      <c r="K2716" s="16"/>
      <c r="L2716" s="16"/>
    </row>
    <row r="2717" spans="6:12">
      <c r="F2717" s="16"/>
      <c r="I2717" s="16"/>
      <c r="J2717" s="16"/>
      <c r="K2717" s="16"/>
      <c r="L2717" s="16"/>
    </row>
    <row r="2718" spans="6:12">
      <c r="F2718" s="16"/>
      <c r="I2718" s="16"/>
      <c r="J2718" s="16"/>
      <c r="K2718" s="16"/>
      <c r="L2718" s="16"/>
    </row>
    <row r="2719" spans="6:12">
      <c r="F2719" s="16"/>
      <c r="I2719" s="16"/>
      <c r="J2719" s="16"/>
      <c r="K2719" s="16"/>
      <c r="L2719" s="16"/>
    </row>
    <row r="2720" spans="6:12">
      <c r="F2720" s="16"/>
      <c r="I2720" s="16"/>
      <c r="J2720" s="16"/>
      <c r="K2720" s="16"/>
      <c r="L2720" s="16"/>
    </row>
    <row r="2721" spans="6:12">
      <c r="F2721" s="16"/>
      <c r="I2721" s="16"/>
      <c r="J2721" s="16"/>
      <c r="K2721" s="16"/>
      <c r="L2721" s="16"/>
    </row>
    <row r="2722" spans="6:12">
      <c r="F2722" s="16"/>
      <c r="I2722" s="16"/>
      <c r="J2722" s="16"/>
      <c r="K2722" s="16"/>
      <c r="L2722" s="16"/>
    </row>
    <row r="2723" spans="6:12">
      <c r="F2723" s="16"/>
      <c r="I2723" s="16"/>
      <c r="J2723" s="16"/>
      <c r="K2723" s="16"/>
      <c r="L2723" s="16"/>
    </row>
    <row r="2724" spans="6:12">
      <c r="F2724" s="16"/>
      <c r="I2724" s="16"/>
      <c r="J2724" s="16"/>
      <c r="K2724" s="16"/>
      <c r="L2724" s="16"/>
    </row>
    <row r="2725" spans="6:12">
      <c r="F2725" s="16"/>
      <c r="I2725" s="16"/>
      <c r="J2725" s="16"/>
      <c r="K2725" s="16"/>
      <c r="L2725" s="16"/>
    </row>
    <row r="2726" spans="6:12">
      <c r="F2726" s="16"/>
      <c r="I2726" s="16"/>
      <c r="J2726" s="16"/>
      <c r="K2726" s="16"/>
      <c r="L2726" s="16"/>
    </row>
    <row r="2727" spans="6:12">
      <c r="F2727" s="16"/>
      <c r="I2727" s="16"/>
      <c r="J2727" s="16"/>
      <c r="K2727" s="16"/>
      <c r="L2727" s="16"/>
    </row>
    <row r="2728" spans="6:12">
      <c r="F2728" s="16"/>
      <c r="I2728" s="16"/>
      <c r="J2728" s="16"/>
      <c r="K2728" s="16"/>
      <c r="L2728" s="16"/>
    </row>
    <row r="2729" spans="6:12">
      <c r="F2729" s="16"/>
      <c r="I2729" s="16"/>
      <c r="J2729" s="16"/>
      <c r="K2729" s="16"/>
      <c r="L2729" s="16"/>
    </row>
    <row r="2730" spans="6:12">
      <c r="F2730" s="16"/>
      <c r="I2730" s="16"/>
      <c r="J2730" s="16"/>
      <c r="K2730" s="16"/>
      <c r="L2730" s="16"/>
    </row>
    <row r="2731" spans="6:12">
      <c r="F2731" s="16"/>
      <c r="I2731" s="16"/>
      <c r="J2731" s="16"/>
      <c r="K2731" s="16"/>
      <c r="L2731" s="16"/>
    </row>
    <row r="2732" spans="6:12">
      <c r="F2732" s="16"/>
      <c r="I2732" s="16"/>
      <c r="J2732" s="16"/>
      <c r="K2732" s="16"/>
      <c r="L2732" s="16"/>
    </row>
    <row r="2733" spans="6:12">
      <c r="F2733" s="16"/>
      <c r="I2733" s="16"/>
      <c r="J2733" s="16"/>
      <c r="K2733" s="16"/>
      <c r="L2733" s="16"/>
    </row>
    <row r="2734" spans="6:12">
      <c r="F2734" s="16"/>
      <c r="I2734" s="16"/>
      <c r="J2734" s="16"/>
      <c r="K2734" s="16"/>
      <c r="L2734" s="16"/>
    </row>
    <row r="2735" spans="6:12">
      <c r="F2735" s="16"/>
      <c r="I2735" s="16"/>
      <c r="J2735" s="16"/>
      <c r="K2735" s="16"/>
      <c r="L2735" s="16"/>
    </row>
    <row r="2736" spans="6:12">
      <c r="F2736" s="16"/>
      <c r="I2736" s="16"/>
      <c r="J2736" s="16"/>
      <c r="K2736" s="16"/>
      <c r="L2736" s="16"/>
    </row>
    <row r="2737" spans="6:12">
      <c r="F2737" s="16"/>
      <c r="I2737" s="16"/>
      <c r="J2737" s="16"/>
      <c r="K2737" s="16"/>
      <c r="L2737" s="16"/>
    </row>
    <row r="2738" spans="6:12">
      <c r="F2738" s="16"/>
      <c r="I2738" s="16"/>
      <c r="J2738" s="16"/>
      <c r="K2738" s="16"/>
      <c r="L2738" s="16"/>
    </row>
    <row r="2739" spans="6:12">
      <c r="F2739" s="16"/>
      <c r="I2739" s="16"/>
      <c r="J2739" s="16"/>
      <c r="K2739" s="16"/>
      <c r="L2739" s="16"/>
    </row>
    <row r="2740" spans="6:12">
      <c r="F2740" s="16"/>
      <c r="I2740" s="16"/>
      <c r="J2740" s="16"/>
      <c r="K2740" s="16"/>
      <c r="L2740" s="16"/>
    </row>
    <row r="2741" spans="6:12">
      <c r="F2741" s="16"/>
      <c r="I2741" s="16"/>
      <c r="J2741" s="16"/>
      <c r="K2741" s="16"/>
      <c r="L2741" s="16"/>
    </row>
    <row r="2742" spans="6:12">
      <c r="F2742" s="16"/>
      <c r="I2742" s="16"/>
      <c r="J2742" s="16"/>
      <c r="K2742" s="16"/>
      <c r="L2742" s="16"/>
    </row>
    <row r="2743" spans="6:12">
      <c r="F2743" s="16"/>
      <c r="I2743" s="16"/>
      <c r="J2743" s="16"/>
      <c r="K2743" s="16"/>
      <c r="L2743" s="16"/>
    </row>
    <row r="2744" spans="6:12">
      <c r="F2744" s="16"/>
      <c r="I2744" s="16"/>
      <c r="J2744" s="16"/>
      <c r="K2744" s="16"/>
      <c r="L2744" s="16"/>
    </row>
    <row r="2745" spans="6:12">
      <c r="F2745" s="16"/>
      <c r="I2745" s="16"/>
      <c r="J2745" s="16"/>
      <c r="K2745" s="16"/>
      <c r="L2745" s="16"/>
    </row>
    <row r="2746" spans="6:12">
      <c r="F2746" s="16"/>
      <c r="I2746" s="16"/>
      <c r="J2746" s="16"/>
      <c r="K2746" s="16"/>
      <c r="L2746" s="16"/>
    </row>
    <row r="2747" spans="6:12">
      <c r="F2747" s="16"/>
      <c r="I2747" s="16"/>
      <c r="J2747" s="16"/>
      <c r="K2747" s="16"/>
      <c r="L2747" s="16"/>
    </row>
    <row r="2748" spans="6:12">
      <c r="F2748" s="16"/>
      <c r="I2748" s="16"/>
      <c r="J2748" s="16"/>
      <c r="K2748" s="16"/>
      <c r="L2748" s="16"/>
    </row>
    <row r="2749" spans="6:12">
      <c r="F2749" s="16"/>
      <c r="I2749" s="16"/>
      <c r="J2749" s="16"/>
      <c r="K2749" s="16"/>
      <c r="L2749" s="16"/>
    </row>
    <row r="2750" spans="6:12">
      <c r="F2750" s="16"/>
      <c r="I2750" s="16"/>
      <c r="J2750" s="16"/>
      <c r="K2750" s="16"/>
      <c r="L2750" s="16"/>
    </row>
    <row r="2751" spans="6:12">
      <c r="F2751" s="16"/>
      <c r="I2751" s="16"/>
      <c r="J2751" s="16"/>
      <c r="K2751" s="16"/>
      <c r="L2751" s="16"/>
    </row>
    <row r="2752" spans="6:12">
      <c r="F2752" s="16"/>
      <c r="I2752" s="16"/>
      <c r="J2752" s="16"/>
      <c r="K2752" s="16"/>
      <c r="L2752" s="16"/>
    </row>
    <row r="2753" spans="6:12">
      <c r="F2753" s="16"/>
      <c r="I2753" s="16"/>
      <c r="J2753" s="16"/>
      <c r="K2753" s="16"/>
      <c r="L2753" s="16"/>
    </row>
    <row r="2754" spans="6:12">
      <c r="F2754" s="16"/>
      <c r="I2754" s="16"/>
      <c r="J2754" s="16"/>
      <c r="K2754" s="16"/>
      <c r="L2754" s="16"/>
    </row>
    <row r="2755" spans="6:12">
      <c r="F2755" s="16"/>
      <c r="I2755" s="16"/>
      <c r="J2755" s="16"/>
      <c r="K2755" s="16"/>
      <c r="L2755" s="16"/>
    </row>
    <row r="2756" spans="6:12">
      <c r="F2756" s="16"/>
      <c r="I2756" s="16"/>
      <c r="J2756" s="16"/>
      <c r="K2756" s="16"/>
      <c r="L2756" s="16"/>
    </row>
    <row r="2757" spans="6:12">
      <c r="F2757" s="16"/>
      <c r="I2757" s="16"/>
      <c r="J2757" s="16"/>
      <c r="K2757" s="16"/>
      <c r="L2757" s="16"/>
    </row>
    <row r="2758" spans="6:12">
      <c r="F2758" s="16"/>
      <c r="I2758" s="16"/>
      <c r="J2758" s="16"/>
      <c r="K2758" s="16"/>
      <c r="L2758" s="16"/>
    </row>
    <row r="2759" spans="6:12">
      <c r="F2759" s="16"/>
      <c r="I2759" s="16"/>
      <c r="J2759" s="16"/>
      <c r="K2759" s="16"/>
      <c r="L2759" s="16"/>
    </row>
    <row r="2760" spans="6:12">
      <c r="F2760" s="16"/>
      <c r="I2760" s="16"/>
      <c r="J2760" s="16"/>
      <c r="K2760" s="16"/>
      <c r="L2760" s="16"/>
    </row>
    <row r="2761" spans="6:12">
      <c r="F2761" s="16"/>
      <c r="I2761" s="16"/>
      <c r="J2761" s="16"/>
      <c r="K2761" s="16"/>
      <c r="L2761" s="16"/>
    </row>
    <row r="2762" spans="6:12">
      <c r="F2762" s="16"/>
      <c r="I2762" s="16"/>
      <c r="J2762" s="16"/>
      <c r="K2762" s="16"/>
      <c r="L2762" s="16"/>
    </row>
    <row r="2763" spans="6:12">
      <c r="F2763" s="16"/>
      <c r="I2763" s="16"/>
      <c r="J2763" s="16"/>
      <c r="K2763" s="16"/>
      <c r="L2763" s="16"/>
    </row>
    <row r="2764" spans="6:12">
      <c r="F2764" s="16"/>
      <c r="I2764" s="16"/>
      <c r="J2764" s="16"/>
      <c r="K2764" s="16"/>
      <c r="L2764" s="16"/>
    </row>
    <row r="2765" spans="6:12">
      <c r="F2765" s="16"/>
      <c r="I2765" s="16"/>
      <c r="J2765" s="16"/>
      <c r="K2765" s="16"/>
      <c r="L2765" s="16"/>
    </row>
    <row r="2766" spans="6:12">
      <c r="F2766" s="16"/>
      <c r="I2766" s="16"/>
      <c r="J2766" s="16"/>
      <c r="K2766" s="16"/>
      <c r="L2766" s="16"/>
    </row>
    <row r="2767" spans="6:12">
      <c r="F2767" s="16"/>
      <c r="I2767" s="16"/>
      <c r="J2767" s="16"/>
      <c r="K2767" s="16"/>
      <c r="L2767" s="16"/>
    </row>
    <row r="2768" spans="6:12">
      <c r="F2768" s="16"/>
      <c r="I2768" s="16"/>
      <c r="J2768" s="16"/>
      <c r="K2768" s="16"/>
      <c r="L2768" s="16"/>
    </row>
    <row r="2769" spans="6:12">
      <c r="F2769" s="16"/>
      <c r="I2769" s="16"/>
      <c r="J2769" s="16"/>
      <c r="K2769" s="16"/>
      <c r="L2769" s="16"/>
    </row>
    <row r="2770" spans="6:12">
      <c r="F2770" s="16"/>
      <c r="I2770" s="16"/>
      <c r="J2770" s="16"/>
      <c r="K2770" s="16"/>
      <c r="L2770" s="16"/>
    </row>
    <row r="2771" spans="6:12">
      <c r="F2771" s="16"/>
      <c r="I2771" s="16"/>
      <c r="J2771" s="16"/>
      <c r="K2771" s="16"/>
      <c r="L2771" s="16"/>
    </row>
    <row r="2772" spans="6:12">
      <c r="F2772" s="16"/>
      <c r="I2772" s="16"/>
      <c r="J2772" s="16"/>
      <c r="K2772" s="16"/>
      <c r="L2772" s="16"/>
    </row>
    <row r="2773" spans="6:12">
      <c r="F2773" s="16"/>
      <c r="I2773" s="16"/>
      <c r="J2773" s="16"/>
      <c r="K2773" s="16"/>
      <c r="L2773" s="16"/>
    </row>
    <row r="2774" spans="6:12">
      <c r="F2774" s="16"/>
      <c r="I2774" s="16"/>
      <c r="J2774" s="16"/>
      <c r="K2774" s="16"/>
      <c r="L2774" s="16"/>
    </row>
    <row r="2775" spans="6:12">
      <c r="F2775" s="16"/>
      <c r="I2775" s="16"/>
      <c r="J2775" s="16"/>
      <c r="K2775" s="16"/>
      <c r="L2775" s="16"/>
    </row>
    <row r="2776" spans="6:12">
      <c r="F2776" s="16"/>
      <c r="I2776" s="16"/>
      <c r="J2776" s="16"/>
      <c r="K2776" s="16"/>
      <c r="L2776" s="16"/>
    </row>
    <row r="2777" spans="6:12">
      <c r="F2777" s="16"/>
      <c r="I2777" s="16"/>
      <c r="J2777" s="16"/>
      <c r="K2777" s="16"/>
      <c r="L2777" s="16"/>
    </row>
    <row r="2778" spans="6:12">
      <c r="F2778" s="16"/>
      <c r="I2778" s="16"/>
      <c r="J2778" s="16"/>
      <c r="K2778" s="16"/>
      <c r="L2778" s="16"/>
    </row>
    <row r="2779" spans="6:12">
      <c r="F2779" s="16"/>
      <c r="I2779" s="16"/>
      <c r="J2779" s="16"/>
      <c r="K2779" s="16"/>
      <c r="L2779" s="16"/>
    </row>
    <row r="2780" spans="6:12">
      <c r="F2780" s="16"/>
      <c r="I2780" s="16"/>
      <c r="J2780" s="16"/>
      <c r="K2780" s="16"/>
      <c r="L2780" s="16"/>
    </row>
    <row r="2781" spans="6:12">
      <c r="F2781" s="16"/>
      <c r="I2781" s="16"/>
      <c r="J2781" s="16"/>
      <c r="K2781" s="16"/>
      <c r="L2781" s="16"/>
    </row>
    <row r="2782" spans="6:12">
      <c r="F2782" s="16"/>
      <c r="I2782" s="16"/>
      <c r="J2782" s="16"/>
      <c r="K2782" s="16"/>
      <c r="L2782" s="16"/>
    </row>
    <row r="2783" spans="6:12">
      <c r="F2783" s="16"/>
      <c r="I2783" s="16"/>
      <c r="J2783" s="16"/>
      <c r="K2783" s="16"/>
      <c r="L2783" s="16"/>
    </row>
    <row r="2784" spans="6:12">
      <c r="F2784" s="16"/>
      <c r="I2784" s="16"/>
      <c r="J2784" s="16"/>
      <c r="K2784" s="16"/>
      <c r="L2784" s="16"/>
    </row>
    <row r="2785" spans="6:12">
      <c r="F2785" s="16"/>
      <c r="I2785" s="16"/>
      <c r="J2785" s="16"/>
      <c r="K2785" s="16"/>
      <c r="L2785" s="16"/>
    </row>
    <row r="2786" spans="6:12">
      <c r="F2786" s="16"/>
      <c r="I2786" s="16"/>
      <c r="J2786" s="16"/>
      <c r="K2786" s="16"/>
      <c r="L2786" s="16"/>
    </row>
    <row r="2787" spans="6:12">
      <c r="F2787" s="16"/>
      <c r="I2787" s="16"/>
      <c r="J2787" s="16"/>
      <c r="K2787" s="16"/>
      <c r="L2787" s="16"/>
    </row>
    <row r="2788" spans="6:12">
      <c r="F2788" s="16"/>
      <c r="I2788" s="16"/>
      <c r="J2788" s="16"/>
      <c r="K2788" s="16"/>
      <c r="L2788" s="16"/>
    </row>
    <row r="2789" spans="6:12">
      <c r="F2789" s="16"/>
      <c r="I2789" s="16"/>
      <c r="J2789" s="16"/>
      <c r="K2789" s="16"/>
      <c r="L2789" s="16"/>
    </row>
    <row r="2790" spans="6:12">
      <c r="F2790" s="16"/>
      <c r="I2790" s="16"/>
      <c r="J2790" s="16"/>
      <c r="K2790" s="16"/>
      <c r="L2790" s="16"/>
    </row>
    <row r="2791" spans="6:12">
      <c r="F2791" s="16"/>
      <c r="I2791" s="16"/>
      <c r="J2791" s="16"/>
      <c r="K2791" s="16"/>
      <c r="L2791" s="16"/>
    </row>
    <row r="2792" spans="6:12">
      <c r="F2792" s="16"/>
      <c r="I2792" s="16"/>
      <c r="J2792" s="16"/>
      <c r="K2792" s="16"/>
      <c r="L2792" s="16"/>
    </row>
    <row r="2793" spans="6:12">
      <c r="F2793" s="16"/>
      <c r="I2793" s="16"/>
      <c r="J2793" s="16"/>
      <c r="K2793" s="16"/>
      <c r="L2793" s="16"/>
    </row>
    <row r="2794" spans="6:12">
      <c r="F2794" s="16"/>
      <c r="I2794" s="16"/>
      <c r="J2794" s="16"/>
      <c r="K2794" s="16"/>
      <c r="L2794" s="16"/>
    </row>
    <row r="2795" spans="6:12">
      <c r="F2795" s="16"/>
      <c r="I2795" s="16"/>
      <c r="J2795" s="16"/>
      <c r="K2795" s="16"/>
      <c r="L2795" s="16"/>
    </row>
    <row r="2796" spans="6:12">
      <c r="F2796" s="16"/>
      <c r="I2796" s="16"/>
      <c r="J2796" s="16"/>
      <c r="K2796" s="16"/>
      <c r="L2796" s="16"/>
    </row>
    <row r="2797" spans="6:12">
      <c r="F2797" s="16"/>
      <c r="I2797" s="16"/>
      <c r="J2797" s="16"/>
      <c r="K2797" s="16"/>
      <c r="L2797" s="16"/>
    </row>
    <row r="2798" spans="6:12">
      <c r="F2798" s="16"/>
      <c r="I2798" s="16"/>
      <c r="J2798" s="16"/>
      <c r="K2798" s="16"/>
      <c r="L2798" s="16"/>
    </row>
    <row r="2799" spans="6:12">
      <c r="F2799" s="16"/>
      <c r="I2799" s="16"/>
      <c r="J2799" s="16"/>
      <c r="K2799" s="16"/>
      <c r="L2799" s="16"/>
    </row>
    <row r="2800" spans="6:12">
      <c r="F2800" s="16"/>
      <c r="I2800" s="16"/>
      <c r="J2800" s="16"/>
      <c r="K2800" s="16"/>
      <c r="L2800" s="16"/>
    </row>
    <row r="2801" spans="6:12">
      <c r="F2801" s="16"/>
      <c r="I2801" s="16"/>
      <c r="J2801" s="16"/>
      <c r="K2801" s="16"/>
      <c r="L2801" s="16"/>
    </row>
    <row r="2802" spans="6:12">
      <c r="F2802" s="16"/>
      <c r="I2802" s="16"/>
      <c r="J2802" s="16"/>
      <c r="K2802" s="16"/>
      <c r="L2802" s="16"/>
    </row>
    <row r="2803" spans="6:12">
      <c r="F2803" s="16"/>
      <c r="I2803" s="16"/>
      <c r="J2803" s="16"/>
      <c r="K2803" s="16"/>
      <c r="L2803" s="16"/>
    </row>
    <row r="2804" spans="6:12">
      <c r="F2804" s="16"/>
      <c r="I2804" s="16"/>
      <c r="J2804" s="16"/>
      <c r="K2804" s="16"/>
      <c r="L2804" s="16"/>
    </row>
    <row r="2805" spans="6:12">
      <c r="F2805" s="16"/>
      <c r="I2805" s="16"/>
      <c r="J2805" s="16"/>
      <c r="K2805" s="16"/>
      <c r="L2805" s="16"/>
    </row>
    <row r="2806" spans="6:12">
      <c r="F2806" s="16"/>
      <c r="I2806" s="16"/>
      <c r="J2806" s="16"/>
      <c r="K2806" s="16"/>
      <c r="L2806" s="16"/>
    </row>
    <row r="2807" spans="6:12">
      <c r="F2807" s="16"/>
      <c r="I2807" s="16"/>
      <c r="J2807" s="16"/>
      <c r="K2807" s="16"/>
      <c r="L2807" s="16"/>
    </row>
    <row r="2808" spans="6:12">
      <c r="F2808" s="16"/>
      <c r="I2808" s="16"/>
      <c r="J2808" s="16"/>
      <c r="K2808" s="16"/>
      <c r="L2808" s="16"/>
    </row>
    <row r="2809" spans="6:12">
      <c r="F2809" s="16"/>
      <c r="I2809" s="16"/>
      <c r="J2809" s="16"/>
      <c r="K2809" s="16"/>
      <c r="L2809" s="16"/>
    </row>
    <row r="2810" spans="6:12">
      <c r="F2810" s="16"/>
      <c r="I2810" s="16"/>
      <c r="J2810" s="16"/>
      <c r="K2810" s="16"/>
      <c r="L2810" s="16"/>
    </row>
    <row r="2811" spans="6:12">
      <c r="F2811" s="16"/>
      <c r="I2811" s="16"/>
      <c r="J2811" s="16"/>
      <c r="K2811" s="16"/>
      <c r="L2811" s="16"/>
    </row>
    <row r="2812" spans="6:12">
      <c r="F2812" s="16"/>
      <c r="I2812" s="16"/>
      <c r="J2812" s="16"/>
      <c r="K2812" s="16"/>
      <c r="L2812" s="16"/>
    </row>
    <row r="2813" spans="6:12">
      <c r="F2813" s="16"/>
      <c r="I2813" s="16"/>
      <c r="J2813" s="16"/>
      <c r="K2813" s="16"/>
      <c r="L2813" s="16"/>
    </row>
    <row r="2814" spans="6:12">
      <c r="F2814" s="16"/>
      <c r="I2814" s="16"/>
      <c r="J2814" s="16"/>
      <c r="K2814" s="16"/>
      <c r="L2814" s="16"/>
    </row>
    <row r="2815" spans="6:12">
      <c r="F2815" s="16"/>
      <c r="I2815" s="16"/>
      <c r="J2815" s="16"/>
      <c r="K2815" s="16"/>
      <c r="L2815" s="16"/>
    </row>
    <row r="2816" spans="6:12">
      <c r="F2816" s="16"/>
      <c r="I2816" s="16"/>
      <c r="J2816" s="16"/>
      <c r="K2816" s="16"/>
      <c r="L2816" s="16"/>
    </row>
    <row r="2817" spans="6:12">
      <c r="F2817" s="16"/>
      <c r="I2817" s="16"/>
      <c r="J2817" s="16"/>
      <c r="K2817" s="16"/>
      <c r="L2817" s="16"/>
    </row>
    <row r="2818" spans="6:12">
      <c r="F2818" s="16"/>
      <c r="I2818" s="16"/>
      <c r="J2818" s="16"/>
      <c r="K2818" s="16"/>
      <c r="L2818" s="16"/>
    </row>
    <row r="2819" spans="6:12">
      <c r="F2819" s="16"/>
      <c r="I2819" s="16"/>
      <c r="J2819" s="16"/>
      <c r="K2819" s="16"/>
      <c r="L2819" s="16"/>
    </row>
    <row r="2820" spans="6:12">
      <c r="F2820" s="16"/>
      <c r="I2820" s="16"/>
      <c r="J2820" s="16"/>
      <c r="K2820" s="16"/>
      <c r="L2820" s="16"/>
    </row>
    <row r="2821" spans="6:12">
      <c r="F2821" s="16"/>
      <c r="I2821" s="16"/>
      <c r="J2821" s="16"/>
      <c r="K2821" s="16"/>
      <c r="L2821" s="16"/>
    </row>
    <row r="2822" spans="6:12">
      <c r="F2822" s="16"/>
      <c r="I2822" s="16"/>
      <c r="J2822" s="16"/>
      <c r="K2822" s="16"/>
      <c r="L2822" s="16"/>
    </row>
    <row r="2823" spans="6:12">
      <c r="F2823" s="16"/>
      <c r="I2823" s="16"/>
      <c r="J2823" s="16"/>
      <c r="K2823" s="16"/>
      <c r="L2823" s="16"/>
    </row>
    <row r="2824" spans="6:12">
      <c r="F2824" s="16"/>
      <c r="I2824" s="16"/>
      <c r="J2824" s="16"/>
      <c r="K2824" s="16"/>
      <c r="L2824" s="16"/>
    </row>
    <row r="2825" spans="6:12">
      <c r="F2825" s="16"/>
      <c r="I2825" s="16"/>
      <c r="J2825" s="16"/>
      <c r="K2825" s="16"/>
      <c r="L2825" s="16"/>
    </row>
    <row r="2826" spans="6:12">
      <c r="F2826" s="16"/>
      <c r="I2826" s="16"/>
      <c r="J2826" s="16"/>
      <c r="K2826" s="16"/>
      <c r="L2826" s="16"/>
    </row>
    <row r="2827" spans="6:12">
      <c r="F2827" s="16"/>
      <c r="I2827" s="16"/>
      <c r="J2827" s="16"/>
      <c r="K2827" s="16"/>
      <c r="L2827" s="16"/>
    </row>
    <row r="2828" spans="6:12">
      <c r="F2828" s="16"/>
      <c r="I2828" s="16"/>
      <c r="J2828" s="16"/>
      <c r="K2828" s="16"/>
      <c r="L2828" s="16"/>
    </row>
    <row r="2829" spans="6:12">
      <c r="F2829" s="16"/>
      <c r="I2829" s="16"/>
      <c r="J2829" s="16"/>
      <c r="K2829" s="16"/>
      <c r="L2829" s="16"/>
    </row>
    <row r="2830" spans="6:12">
      <c r="F2830" s="16"/>
      <c r="I2830" s="16"/>
      <c r="J2830" s="16"/>
      <c r="K2830" s="16"/>
      <c r="L2830" s="16"/>
    </row>
    <row r="2831" spans="6:12">
      <c r="F2831" s="16"/>
      <c r="I2831" s="16"/>
      <c r="J2831" s="16"/>
      <c r="K2831" s="16"/>
      <c r="L2831" s="16"/>
    </row>
    <row r="2832" spans="6:12">
      <c r="F2832" s="16"/>
      <c r="I2832" s="16"/>
      <c r="J2832" s="16"/>
      <c r="K2832" s="16"/>
      <c r="L2832" s="16"/>
    </row>
    <row r="2833" spans="6:12">
      <c r="F2833" s="16"/>
      <c r="I2833" s="16"/>
      <c r="J2833" s="16"/>
      <c r="K2833" s="16"/>
      <c r="L2833" s="16"/>
    </row>
    <row r="2834" spans="6:12">
      <c r="F2834" s="16"/>
      <c r="I2834" s="16"/>
      <c r="J2834" s="16"/>
      <c r="K2834" s="16"/>
      <c r="L2834" s="16"/>
    </row>
    <row r="2835" spans="6:12">
      <c r="F2835" s="16"/>
      <c r="I2835" s="16"/>
      <c r="J2835" s="16"/>
      <c r="K2835" s="16"/>
      <c r="L2835" s="16"/>
    </row>
    <row r="2836" spans="6:12">
      <c r="F2836" s="16"/>
      <c r="I2836" s="16"/>
      <c r="J2836" s="16"/>
      <c r="K2836" s="16"/>
      <c r="L2836" s="16"/>
    </row>
    <row r="2837" spans="6:12">
      <c r="F2837" s="16"/>
      <c r="I2837" s="16"/>
      <c r="J2837" s="16"/>
      <c r="K2837" s="16"/>
      <c r="L2837" s="16"/>
    </row>
    <row r="2838" spans="6:12">
      <c r="F2838" s="16"/>
      <c r="I2838" s="16"/>
      <c r="J2838" s="16"/>
      <c r="K2838" s="16"/>
      <c r="L2838" s="16"/>
    </row>
    <row r="2839" spans="6:12">
      <c r="F2839" s="16"/>
      <c r="I2839" s="16"/>
      <c r="J2839" s="16"/>
      <c r="K2839" s="16"/>
      <c r="L2839" s="16"/>
    </row>
    <row r="2840" spans="6:12">
      <c r="F2840" s="16"/>
      <c r="I2840" s="16"/>
      <c r="J2840" s="16"/>
      <c r="K2840" s="16"/>
      <c r="L2840" s="16"/>
    </row>
    <row r="2841" spans="6:12">
      <c r="F2841" s="16"/>
      <c r="I2841" s="16"/>
      <c r="J2841" s="16"/>
      <c r="K2841" s="16"/>
      <c r="L2841" s="16"/>
    </row>
    <row r="2842" spans="6:12">
      <c r="F2842" s="16"/>
      <c r="I2842" s="16"/>
      <c r="J2842" s="16"/>
      <c r="K2842" s="16"/>
      <c r="L2842" s="16"/>
    </row>
    <row r="2843" spans="6:12">
      <c r="F2843" s="16"/>
      <c r="I2843" s="16"/>
      <c r="J2843" s="16"/>
      <c r="K2843" s="16"/>
      <c r="L2843" s="16"/>
    </row>
    <row r="2844" spans="6:12">
      <c r="F2844" s="16"/>
      <c r="I2844" s="16"/>
      <c r="J2844" s="16"/>
      <c r="K2844" s="16"/>
      <c r="L2844" s="16"/>
    </row>
    <row r="2845" spans="6:12">
      <c r="F2845" s="16"/>
      <c r="I2845" s="16"/>
      <c r="J2845" s="16"/>
      <c r="K2845" s="16"/>
      <c r="L2845" s="16"/>
    </row>
    <row r="2846" spans="6:12">
      <c r="F2846" s="16"/>
      <c r="I2846" s="16"/>
      <c r="J2846" s="16"/>
      <c r="K2846" s="16"/>
      <c r="L2846" s="16"/>
    </row>
    <row r="2847" spans="6:12">
      <c r="F2847" s="16"/>
      <c r="I2847" s="16"/>
      <c r="J2847" s="16"/>
      <c r="K2847" s="16"/>
      <c r="L2847" s="16"/>
    </row>
    <row r="2848" spans="6:12">
      <c r="F2848" s="16"/>
      <c r="I2848" s="16"/>
      <c r="J2848" s="16"/>
      <c r="K2848" s="16"/>
      <c r="L2848" s="16"/>
    </row>
    <row r="2849" spans="6:12">
      <c r="F2849" s="16"/>
      <c r="I2849" s="16"/>
      <c r="J2849" s="16"/>
      <c r="K2849" s="16"/>
      <c r="L2849" s="16"/>
    </row>
    <row r="2850" spans="6:12">
      <c r="F2850" s="16"/>
      <c r="I2850" s="16"/>
      <c r="J2850" s="16"/>
      <c r="K2850" s="16"/>
      <c r="L2850" s="16"/>
    </row>
    <row r="2851" spans="6:12">
      <c r="F2851" s="16"/>
      <c r="I2851" s="16"/>
      <c r="J2851" s="16"/>
      <c r="K2851" s="16"/>
      <c r="L2851" s="16"/>
    </row>
    <row r="2852" spans="6:12">
      <c r="F2852" s="16"/>
      <c r="I2852" s="16"/>
      <c r="J2852" s="16"/>
      <c r="K2852" s="16"/>
      <c r="L2852" s="16"/>
    </row>
    <row r="2853" spans="6:12">
      <c r="F2853" s="16"/>
      <c r="I2853" s="16"/>
      <c r="J2853" s="16"/>
      <c r="K2853" s="16"/>
      <c r="L2853" s="16"/>
    </row>
    <row r="2854" spans="6:12">
      <c r="F2854" s="16"/>
      <c r="I2854" s="16"/>
      <c r="J2854" s="16"/>
      <c r="K2854" s="16"/>
      <c r="L2854" s="16"/>
    </row>
    <row r="2855" spans="6:12">
      <c r="F2855" s="16"/>
      <c r="I2855" s="16"/>
      <c r="J2855" s="16"/>
      <c r="K2855" s="16"/>
      <c r="L2855" s="16"/>
    </row>
    <row r="2856" spans="6:12">
      <c r="F2856" s="16"/>
      <c r="I2856" s="16"/>
      <c r="J2856" s="16"/>
      <c r="K2856" s="16"/>
      <c r="L2856" s="16"/>
    </row>
    <row r="2857" spans="6:12">
      <c r="F2857" s="16"/>
      <c r="I2857" s="16"/>
      <c r="J2857" s="16"/>
      <c r="K2857" s="16"/>
      <c r="L2857" s="16"/>
    </row>
    <row r="2858" spans="6:12">
      <c r="F2858" s="16"/>
      <c r="I2858" s="16"/>
      <c r="J2858" s="16"/>
      <c r="K2858" s="16"/>
      <c r="L2858" s="16"/>
    </row>
    <row r="2859" spans="6:12">
      <c r="F2859" s="16"/>
      <c r="I2859" s="16"/>
      <c r="J2859" s="16"/>
      <c r="K2859" s="16"/>
      <c r="L2859" s="16"/>
    </row>
    <row r="2860" spans="6:12">
      <c r="F2860" s="16"/>
      <c r="I2860" s="16"/>
      <c r="J2860" s="16"/>
      <c r="K2860" s="16"/>
      <c r="L2860" s="16"/>
    </row>
    <row r="2861" spans="6:12">
      <c r="F2861" s="16"/>
      <c r="I2861" s="16"/>
      <c r="J2861" s="16"/>
      <c r="K2861" s="16"/>
      <c r="L2861" s="16"/>
    </row>
    <row r="2862" spans="6:12">
      <c r="F2862" s="16"/>
      <c r="I2862" s="16"/>
      <c r="J2862" s="16"/>
      <c r="K2862" s="16"/>
      <c r="L2862" s="16"/>
    </row>
    <row r="2863" spans="6:12">
      <c r="F2863" s="16"/>
      <c r="I2863" s="16"/>
      <c r="J2863" s="16"/>
      <c r="K2863" s="16"/>
      <c r="L2863" s="16"/>
    </row>
    <row r="2864" spans="6:12">
      <c r="F2864" s="16"/>
      <c r="I2864" s="16"/>
      <c r="J2864" s="16"/>
      <c r="K2864" s="16"/>
      <c r="L2864" s="16"/>
    </row>
    <row r="2865" spans="6:12">
      <c r="F2865" s="16"/>
      <c r="I2865" s="16"/>
      <c r="J2865" s="16"/>
      <c r="K2865" s="16"/>
      <c r="L2865" s="16"/>
    </row>
    <row r="2866" spans="6:12">
      <c r="F2866" s="16"/>
      <c r="I2866" s="16"/>
      <c r="J2866" s="16"/>
      <c r="K2866" s="16"/>
      <c r="L2866" s="16"/>
    </row>
    <row r="2867" spans="6:12">
      <c r="F2867" s="16"/>
      <c r="I2867" s="16"/>
      <c r="J2867" s="16"/>
      <c r="K2867" s="16"/>
      <c r="L2867" s="16"/>
    </row>
    <row r="2868" spans="6:12">
      <c r="F2868" s="16"/>
      <c r="I2868" s="16"/>
      <c r="J2868" s="16"/>
      <c r="K2868" s="16"/>
      <c r="L2868" s="16"/>
    </row>
    <row r="2869" spans="6:12">
      <c r="F2869" s="16"/>
      <c r="I2869" s="16"/>
      <c r="J2869" s="16"/>
      <c r="K2869" s="16"/>
      <c r="L2869" s="16"/>
    </row>
    <row r="2870" spans="6:12">
      <c r="F2870" s="16"/>
      <c r="I2870" s="16"/>
      <c r="J2870" s="16"/>
      <c r="K2870" s="16"/>
      <c r="L2870" s="16"/>
    </row>
    <row r="2871" spans="6:12">
      <c r="F2871" s="16"/>
      <c r="I2871" s="16"/>
      <c r="J2871" s="16"/>
      <c r="K2871" s="16"/>
      <c r="L2871" s="16"/>
    </row>
    <row r="2872" spans="6:12">
      <c r="F2872" s="16"/>
      <c r="I2872" s="16"/>
      <c r="J2872" s="16"/>
      <c r="K2872" s="16"/>
      <c r="L2872" s="16"/>
    </row>
    <row r="2873" spans="6:12">
      <c r="F2873" s="16"/>
      <c r="I2873" s="16"/>
      <c r="J2873" s="16"/>
      <c r="K2873" s="16"/>
      <c r="L2873" s="16"/>
    </row>
    <row r="2874" spans="6:12">
      <c r="F2874" s="16"/>
      <c r="I2874" s="16"/>
      <c r="J2874" s="16"/>
      <c r="K2874" s="16"/>
      <c r="L2874" s="16"/>
    </row>
    <row r="2875" spans="6:12">
      <c r="F2875" s="16"/>
      <c r="I2875" s="16"/>
      <c r="J2875" s="16"/>
      <c r="K2875" s="16"/>
      <c r="L2875" s="16"/>
    </row>
    <row r="2876" spans="6:12">
      <c r="F2876" s="16"/>
      <c r="I2876" s="16"/>
      <c r="J2876" s="16"/>
      <c r="K2876" s="16"/>
      <c r="L2876" s="16"/>
    </row>
    <row r="2877" spans="6:12">
      <c r="F2877" s="16"/>
      <c r="I2877" s="16"/>
      <c r="J2877" s="16"/>
      <c r="K2877" s="16"/>
      <c r="L2877" s="16"/>
    </row>
    <row r="2878" spans="6:12">
      <c r="F2878" s="16"/>
      <c r="I2878" s="16"/>
      <c r="J2878" s="16"/>
      <c r="K2878" s="16"/>
      <c r="L2878" s="16"/>
    </row>
    <row r="2879" spans="6:12">
      <c r="F2879" s="16"/>
      <c r="I2879" s="16"/>
      <c r="J2879" s="16"/>
      <c r="K2879" s="16"/>
      <c r="L2879" s="16"/>
    </row>
    <row r="2880" spans="6:12">
      <c r="F2880" s="16"/>
      <c r="I2880" s="16"/>
      <c r="J2880" s="16"/>
      <c r="K2880" s="16"/>
      <c r="L2880" s="16"/>
    </row>
    <row r="2881" spans="6:12">
      <c r="F2881" s="16"/>
      <c r="I2881" s="16"/>
      <c r="J2881" s="16"/>
      <c r="K2881" s="16"/>
      <c r="L2881" s="16"/>
    </row>
    <row r="2882" spans="6:12">
      <c r="F2882" s="16"/>
      <c r="I2882" s="16"/>
      <c r="J2882" s="16"/>
      <c r="K2882" s="16"/>
      <c r="L2882" s="16"/>
    </row>
    <row r="2883" spans="6:12">
      <c r="F2883" s="16"/>
      <c r="I2883" s="16"/>
      <c r="J2883" s="16"/>
      <c r="K2883" s="16"/>
      <c r="L2883" s="16"/>
    </row>
    <row r="2884" spans="6:12">
      <c r="F2884" s="16"/>
      <c r="I2884" s="16"/>
      <c r="J2884" s="16"/>
      <c r="K2884" s="16"/>
      <c r="L2884" s="16"/>
    </row>
    <row r="2885" spans="6:12">
      <c r="F2885" s="16"/>
      <c r="I2885" s="16"/>
      <c r="J2885" s="16"/>
      <c r="K2885" s="16"/>
      <c r="L2885" s="16"/>
    </row>
    <row r="2886" spans="6:12">
      <c r="F2886" s="16"/>
      <c r="I2886" s="16"/>
      <c r="J2886" s="16"/>
      <c r="K2886" s="16"/>
      <c r="L2886" s="16"/>
    </row>
    <row r="2887" spans="6:12">
      <c r="F2887" s="16"/>
      <c r="I2887" s="16"/>
      <c r="J2887" s="16"/>
      <c r="K2887" s="16"/>
      <c r="L2887" s="16"/>
    </row>
    <row r="2888" spans="6:12">
      <c r="F2888" s="16"/>
      <c r="I2888" s="16"/>
      <c r="J2888" s="16"/>
      <c r="K2888" s="16"/>
      <c r="L2888" s="16"/>
    </row>
    <row r="2889" spans="6:12">
      <c r="F2889" s="16"/>
      <c r="I2889" s="16"/>
      <c r="J2889" s="16"/>
      <c r="K2889" s="16"/>
      <c r="L2889" s="16"/>
    </row>
    <row r="2890" spans="6:12">
      <c r="F2890" s="16"/>
      <c r="I2890" s="16"/>
      <c r="J2890" s="16"/>
      <c r="K2890" s="16"/>
      <c r="L2890" s="16"/>
    </row>
    <row r="2891" spans="6:12">
      <c r="F2891" s="16"/>
      <c r="I2891" s="16"/>
      <c r="J2891" s="16"/>
      <c r="K2891" s="16"/>
      <c r="L2891" s="16"/>
    </row>
    <row r="2892" spans="6:12">
      <c r="F2892" s="16"/>
      <c r="I2892" s="16"/>
      <c r="J2892" s="16"/>
      <c r="K2892" s="16"/>
      <c r="L2892" s="16"/>
    </row>
    <row r="2893" spans="6:12">
      <c r="F2893" s="16"/>
      <c r="I2893" s="16"/>
      <c r="J2893" s="16"/>
      <c r="K2893" s="16"/>
      <c r="L2893" s="16"/>
    </row>
    <row r="2894" spans="6:12">
      <c r="F2894" s="16"/>
      <c r="I2894" s="16"/>
      <c r="J2894" s="16"/>
      <c r="K2894" s="16"/>
      <c r="L2894" s="16"/>
    </row>
    <row r="2895" spans="6:12">
      <c r="F2895" s="16"/>
      <c r="I2895" s="16"/>
      <c r="J2895" s="16"/>
      <c r="K2895" s="16"/>
      <c r="L2895" s="16"/>
    </row>
    <row r="2896" spans="6:12">
      <c r="F2896" s="16"/>
      <c r="I2896" s="16"/>
      <c r="J2896" s="16"/>
      <c r="K2896" s="16"/>
      <c r="L2896" s="16"/>
    </row>
    <row r="2897" spans="6:12">
      <c r="F2897" s="16"/>
      <c r="I2897" s="16"/>
      <c r="J2897" s="16"/>
      <c r="K2897" s="16"/>
      <c r="L2897" s="16"/>
    </row>
    <row r="2898" spans="6:12">
      <c r="F2898" s="16"/>
      <c r="I2898" s="16"/>
      <c r="J2898" s="16"/>
      <c r="K2898" s="16"/>
      <c r="L2898" s="16"/>
    </row>
    <row r="2899" spans="6:12">
      <c r="F2899" s="16"/>
      <c r="I2899" s="16"/>
      <c r="J2899" s="16"/>
      <c r="K2899" s="16"/>
      <c r="L2899" s="16"/>
    </row>
    <row r="2900" spans="6:12">
      <c r="F2900" s="16"/>
      <c r="I2900" s="16"/>
      <c r="J2900" s="16"/>
      <c r="K2900" s="16"/>
      <c r="L2900" s="16"/>
    </row>
    <row r="2901" spans="6:12">
      <c r="F2901" s="16"/>
      <c r="I2901" s="16"/>
      <c r="J2901" s="16"/>
      <c r="K2901" s="16"/>
      <c r="L2901" s="16"/>
    </row>
    <row r="2902" spans="6:12">
      <c r="F2902" s="16"/>
      <c r="I2902" s="16"/>
      <c r="J2902" s="16"/>
      <c r="K2902" s="16"/>
      <c r="L2902" s="16"/>
    </row>
    <row r="2903" spans="6:12">
      <c r="F2903" s="16"/>
      <c r="I2903" s="16"/>
      <c r="J2903" s="16"/>
      <c r="K2903" s="16"/>
      <c r="L2903" s="16"/>
    </row>
    <row r="2904" spans="6:12">
      <c r="F2904" s="16"/>
      <c r="I2904" s="16"/>
      <c r="J2904" s="16"/>
      <c r="K2904" s="16"/>
      <c r="L2904" s="16"/>
    </row>
    <row r="2905" spans="6:12">
      <c r="F2905" s="16"/>
      <c r="I2905" s="16"/>
      <c r="J2905" s="16"/>
      <c r="K2905" s="16"/>
      <c r="L2905" s="16"/>
    </row>
    <row r="2906" spans="6:12">
      <c r="F2906" s="16"/>
      <c r="I2906" s="16"/>
      <c r="J2906" s="16"/>
      <c r="K2906" s="16"/>
      <c r="L2906" s="16"/>
    </row>
    <row r="2907" spans="6:12">
      <c r="F2907" s="16"/>
      <c r="I2907" s="16"/>
      <c r="J2907" s="16"/>
      <c r="K2907" s="16"/>
      <c r="L2907" s="16"/>
    </row>
    <row r="2908" spans="6:12">
      <c r="F2908" s="16"/>
      <c r="I2908" s="16"/>
      <c r="J2908" s="16"/>
      <c r="K2908" s="16"/>
      <c r="L2908" s="16"/>
    </row>
    <row r="2909" spans="6:12">
      <c r="F2909" s="16"/>
      <c r="I2909" s="16"/>
      <c r="J2909" s="16"/>
      <c r="K2909" s="16"/>
      <c r="L2909" s="16"/>
    </row>
    <row r="2910" spans="6:12">
      <c r="F2910" s="16"/>
      <c r="I2910" s="16"/>
      <c r="J2910" s="16"/>
      <c r="K2910" s="16"/>
      <c r="L2910" s="16"/>
    </row>
    <row r="2911" spans="6:12">
      <c r="F2911" s="16"/>
      <c r="I2911" s="16"/>
      <c r="J2911" s="16"/>
      <c r="K2911" s="16"/>
      <c r="L2911" s="16"/>
    </row>
    <row r="2912" spans="6:12">
      <c r="F2912" s="16"/>
      <c r="I2912" s="16"/>
      <c r="J2912" s="16"/>
      <c r="K2912" s="16"/>
      <c r="L2912" s="16"/>
    </row>
    <row r="2913" spans="6:12">
      <c r="F2913" s="16"/>
      <c r="I2913" s="16"/>
      <c r="J2913" s="16"/>
      <c r="K2913" s="16"/>
      <c r="L2913" s="16"/>
    </row>
    <row r="2914" spans="6:12">
      <c r="F2914" s="16"/>
      <c r="I2914" s="16"/>
      <c r="J2914" s="16"/>
      <c r="K2914" s="16"/>
      <c r="L2914" s="16"/>
    </row>
    <row r="2915" spans="6:12">
      <c r="F2915" s="16"/>
      <c r="I2915" s="16"/>
      <c r="J2915" s="16"/>
      <c r="K2915" s="16"/>
      <c r="L2915" s="16"/>
    </row>
    <row r="2916" spans="6:12">
      <c r="F2916" s="16"/>
      <c r="I2916" s="16"/>
      <c r="J2916" s="16"/>
      <c r="K2916" s="16"/>
      <c r="L2916" s="16"/>
    </row>
    <row r="2917" spans="6:12">
      <c r="F2917" s="16"/>
      <c r="I2917" s="16"/>
      <c r="J2917" s="16"/>
      <c r="K2917" s="16"/>
      <c r="L2917" s="16"/>
    </row>
    <row r="2918" spans="6:12">
      <c r="F2918" s="16"/>
      <c r="I2918" s="16"/>
      <c r="J2918" s="16"/>
      <c r="K2918" s="16"/>
      <c r="L2918" s="16"/>
    </row>
    <row r="2919" spans="6:12">
      <c r="F2919" s="16"/>
      <c r="I2919" s="16"/>
      <c r="J2919" s="16"/>
      <c r="K2919" s="16"/>
      <c r="L2919" s="16"/>
    </row>
    <row r="2920" spans="6:12">
      <c r="F2920" s="16"/>
      <c r="I2920" s="16"/>
      <c r="J2920" s="16"/>
      <c r="K2920" s="16"/>
      <c r="L2920" s="16"/>
    </row>
    <row r="2921" spans="6:12">
      <c r="F2921" s="16"/>
      <c r="I2921" s="16"/>
      <c r="J2921" s="16"/>
      <c r="K2921" s="16"/>
      <c r="L2921" s="16"/>
    </row>
    <row r="2922" spans="6:12">
      <c r="F2922" s="16"/>
      <c r="I2922" s="16"/>
      <c r="J2922" s="16"/>
      <c r="K2922" s="16"/>
      <c r="L2922" s="16"/>
    </row>
    <row r="2923" spans="6:12">
      <c r="F2923" s="16"/>
      <c r="I2923" s="16"/>
      <c r="J2923" s="16"/>
      <c r="K2923" s="16"/>
      <c r="L2923" s="16"/>
    </row>
    <row r="2924" spans="6:12">
      <c r="F2924" s="16"/>
      <c r="I2924" s="16"/>
      <c r="J2924" s="16"/>
      <c r="K2924" s="16"/>
      <c r="L2924" s="16"/>
    </row>
    <row r="2925" spans="6:12">
      <c r="F2925" s="16"/>
      <c r="I2925" s="16"/>
      <c r="J2925" s="16"/>
      <c r="K2925" s="16"/>
      <c r="L2925" s="16"/>
    </row>
    <row r="2926" spans="6:12">
      <c r="F2926" s="16"/>
      <c r="I2926" s="16"/>
      <c r="J2926" s="16"/>
      <c r="K2926" s="16"/>
      <c r="L2926" s="16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K2926"/>
  <sheetViews>
    <sheetView zoomScale="55" zoomScaleNormal="55" workbookViewId="0">
      <selection activeCell="T3" sqref="T3:V4"/>
    </sheetView>
  </sheetViews>
  <sheetFormatPr defaultRowHeight="15"/>
  <cols>
    <col min="2" max="2" width="12.5703125" bestFit="1" customWidth="1"/>
    <col min="10" max="12" width="9.7109375" customWidth="1"/>
    <col min="17" max="17" width="12" customWidth="1"/>
    <col min="18" max="18" width="11.5703125" customWidth="1"/>
    <col min="19" max="20" width="12.28515625" customWidth="1"/>
    <col min="258" max="258" width="12.5703125" bestFit="1" customWidth="1"/>
    <col min="266" max="268" width="9.7109375" customWidth="1"/>
    <col min="273" max="273" width="12" customWidth="1"/>
    <col min="274" max="274" width="11.5703125" customWidth="1"/>
    <col min="275" max="276" width="12.28515625" customWidth="1"/>
    <col min="514" max="514" width="12.5703125" bestFit="1" customWidth="1"/>
    <col min="522" max="524" width="9.7109375" customWidth="1"/>
    <col min="529" max="529" width="12" customWidth="1"/>
    <col min="530" max="530" width="11.5703125" customWidth="1"/>
    <col min="531" max="532" width="12.28515625" customWidth="1"/>
    <col min="770" max="770" width="12.5703125" bestFit="1" customWidth="1"/>
    <col min="778" max="780" width="9.7109375" customWidth="1"/>
    <col min="785" max="785" width="12" customWidth="1"/>
    <col min="786" max="786" width="11.5703125" customWidth="1"/>
    <col min="787" max="788" width="12.28515625" customWidth="1"/>
    <col min="1026" max="1026" width="12.5703125" bestFit="1" customWidth="1"/>
    <col min="1034" max="1036" width="9.7109375" customWidth="1"/>
    <col min="1041" max="1041" width="12" customWidth="1"/>
    <col min="1042" max="1042" width="11.5703125" customWidth="1"/>
    <col min="1043" max="1044" width="12.28515625" customWidth="1"/>
    <col min="1282" max="1282" width="12.5703125" bestFit="1" customWidth="1"/>
    <col min="1290" max="1292" width="9.7109375" customWidth="1"/>
    <col min="1297" max="1297" width="12" customWidth="1"/>
    <col min="1298" max="1298" width="11.5703125" customWidth="1"/>
    <col min="1299" max="1300" width="12.28515625" customWidth="1"/>
    <col min="1538" max="1538" width="12.5703125" bestFit="1" customWidth="1"/>
    <col min="1546" max="1548" width="9.7109375" customWidth="1"/>
    <col min="1553" max="1553" width="12" customWidth="1"/>
    <col min="1554" max="1554" width="11.5703125" customWidth="1"/>
    <col min="1555" max="1556" width="12.28515625" customWidth="1"/>
    <col min="1794" max="1794" width="12.5703125" bestFit="1" customWidth="1"/>
    <col min="1802" max="1804" width="9.7109375" customWidth="1"/>
    <col min="1809" max="1809" width="12" customWidth="1"/>
    <col min="1810" max="1810" width="11.5703125" customWidth="1"/>
    <col min="1811" max="1812" width="12.28515625" customWidth="1"/>
    <col min="2050" max="2050" width="12.5703125" bestFit="1" customWidth="1"/>
    <col min="2058" max="2060" width="9.7109375" customWidth="1"/>
    <col min="2065" max="2065" width="12" customWidth="1"/>
    <col min="2066" max="2066" width="11.5703125" customWidth="1"/>
    <col min="2067" max="2068" width="12.28515625" customWidth="1"/>
    <col min="2306" max="2306" width="12.5703125" bestFit="1" customWidth="1"/>
    <col min="2314" max="2316" width="9.7109375" customWidth="1"/>
    <col min="2321" max="2321" width="12" customWidth="1"/>
    <col min="2322" max="2322" width="11.5703125" customWidth="1"/>
    <col min="2323" max="2324" width="12.28515625" customWidth="1"/>
    <col min="2562" max="2562" width="12.5703125" bestFit="1" customWidth="1"/>
    <col min="2570" max="2572" width="9.7109375" customWidth="1"/>
    <col min="2577" max="2577" width="12" customWidth="1"/>
    <col min="2578" max="2578" width="11.5703125" customWidth="1"/>
    <col min="2579" max="2580" width="12.28515625" customWidth="1"/>
    <col min="2818" max="2818" width="12.5703125" bestFit="1" customWidth="1"/>
    <col min="2826" max="2828" width="9.7109375" customWidth="1"/>
    <col min="2833" max="2833" width="12" customWidth="1"/>
    <col min="2834" max="2834" width="11.5703125" customWidth="1"/>
    <col min="2835" max="2836" width="12.28515625" customWidth="1"/>
    <col min="3074" max="3074" width="12.5703125" bestFit="1" customWidth="1"/>
    <col min="3082" max="3084" width="9.7109375" customWidth="1"/>
    <col min="3089" max="3089" width="12" customWidth="1"/>
    <col min="3090" max="3090" width="11.5703125" customWidth="1"/>
    <col min="3091" max="3092" width="12.28515625" customWidth="1"/>
    <col min="3330" max="3330" width="12.5703125" bestFit="1" customWidth="1"/>
    <col min="3338" max="3340" width="9.7109375" customWidth="1"/>
    <col min="3345" max="3345" width="12" customWidth="1"/>
    <col min="3346" max="3346" width="11.5703125" customWidth="1"/>
    <col min="3347" max="3348" width="12.28515625" customWidth="1"/>
    <col min="3586" max="3586" width="12.5703125" bestFit="1" customWidth="1"/>
    <col min="3594" max="3596" width="9.7109375" customWidth="1"/>
    <col min="3601" max="3601" width="12" customWidth="1"/>
    <col min="3602" max="3602" width="11.5703125" customWidth="1"/>
    <col min="3603" max="3604" width="12.28515625" customWidth="1"/>
    <col min="3842" max="3842" width="12.5703125" bestFit="1" customWidth="1"/>
    <col min="3850" max="3852" width="9.7109375" customWidth="1"/>
    <col min="3857" max="3857" width="12" customWidth="1"/>
    <col min="3858" max="3858" width="11.5703125" customWidth="1"/>
    <col min="3859" max="3860" width="12.28515625" customWidth="1"/>
    <col min="4098" max="4098" width="12.5703125" bestFit="1" customWidth="1"/>
    <col min="4106" max="4108" width="9.7109375" customWidth="1"/>
    <col min="4113" max="4113" width="12" customWidth="1"/>
    <col min="4114" max="4114" width="11.5703125" customWidth="1"/>
    <col min="4115" max="4116" width="12.28515625" customWidth="1"/>
    <col min="4354" max="4354" width="12.5703125" bestFit="1" customWidth="1"/>
    <col min="4362" max="4364" width="9.7109375" customWidth="1"/>
    <col min="4369" max="4369" width="12" customWidth="1"/>
    <col min="4370" max="4370" width="11.5703125" customWidth="1"/>
    <col min="4371" max="4372" width="12.28515625" customWidth="1"/>
    <col min="4610" max="4610" width="12.5703125" bestFit="1" customWidth="1"/>
    <col min="4618" max="4620" width="9.7109375" customWidth="1"/>
    <col min="4625" max="4625" width="12" customWidth="1"/>
    <col min="4626" max="4626" width="11.5703125" customWidth="1"/>
    <col min="4627" max="4628" width="12.28515625" customWidth="1"/>
    <col min="4866" max="4866" width="12.5703125" bestFit="1" customWidth="1"/>
    <col min="4874" max="4876" width="9.7109375" customWidth="1"/>
    <col min="4881" max="4881" width="12" customWidth="1"/>
    <col min="4882" max="4882" width="11.5703125" customWidth="1"/>
    <col min="4883" max="4884" width="12.28515625" customWidth="1"/>
    <col min="5122" max="5122" width="12.5703125" bestFit="1" customWidth="1"/>
    <col min="5130" max="5132" width="9.7109375" customWidth="1"/>
    <col min="5137" max="5137" width="12" customWidth="1"/>
    <col min="5138" max="5138" width="11.5703125" customWidth="1"/>
    <col min="5139" max="5140" width="12.28515625" customWidth="1"/>
    <col min="5378" max="5378" width="12.5703125" bestFit="1" customWidth="1"/>
    <col min="5386" max="5388" width="9.7109375" customWidth="1"/>
    <col min="5393" max="5393" width="12" customWidth="1"/>
    <col min="5394" max="5394" width="11.5703125" customWidth="1"/>
    <col min="5395" max="5396" width="12.28515625" customWidth="1"/>
    <col min="5634" max="5634" width="12.5703125" bestFit="1" customWidth="1"/>
    <col min="5642" max="5644" width="9.7109375" customWidth="1"/>
    <col min="5649" max="5649" width="12" customWidth="1"/>
    <col min="5650" max="5650" width="11.5703125" customWidth="1"/>
    <col min="5651" max="5652" width="12.28515625" customWidth="1"/>
    <col min="5890" max="5890" width="12.5703125" bestFit="1" customWidth="1"/>
    <col min="5898" max="5900" width="9.7109375" customWidth="1"/>
    <col min="5905" max="5905" width="12" customWidth="1"/>
    <col min="5906" max="5906" width="11.5703125" customWidth="1"/>
    <col min="5907" max="5908" width="12.28515625" customWidth="1"/>
    <col min="6146" max="6146" width="12.5703125" bestFit="1" customWidth="1"/>
    <col min="6154" max="6156" width="9.7109375" customWidth="1"/>
    <col min="6161" max="6161" width="12" customWidth="1"/>
    <col min="6162" max="6162" width="11.5703125" customWidth="1"/>
    <col min="6163" max="6164" width="12.28515625" customWidth="1"/>
    <col min="6402" max="6402" width="12.5703125" bestFit="1" customWidth="1"/>
    <col min="6410" max="6412" width="9.7109375" customWidth="1"/>
    <col min="6417" max="6417" width="12" customWidth="1"/>
    <col min="6418" max="6418" width="11.5703125" customWidth="1"/>
    <col min="6419" max="6420" width="12.28515625" customWidth="1"/>
    <col min="6658" max="6658" width="12.5703125" bestFit="1" customWidth="1"/>
    <col min="6666" max="6668" width="9.7109375" customWidth="1"/>
    <col min="6673" max="6673" width="12" customWidth="1"/>
    <col min="6674" max="6674" width="11.5703125" customWidth="1"/>
    <col min="6675" max="6676" width="12.28515625" customWidth="1"/>
    <col min="6914" max="6914" width="12.5703125" bestFit="1" customWidth="1"/>
    <col min="6922" max="6924" width="9.7109375" customWidth="1"/>
    <col min="6929" max="6929" width="12" customWidth="1"/>
    <col min="6930" max="6930" width="11.5703125" customWidth="1"/>
    <col min="6931" max="6932" width="12.28515625" customWidth="1"/>
    <col min="7170" max="7170" width="12.5703125" bestFit="1" customWidth="1"/>
    <col min="7178" max="7180" width="9.7109375" customWidth="1"/>
    <col min="7185" max="7185" width="12" customWidth="1"/>
    <col min="7186" max="7186" width="11.5703125" customWidth="1"/>
    <col min="7187" max="7188" width="12.28515625" customWidth="1"/>
    <col min="7426" max="7426" width="12.5703125" bestFit="1" customWidth="1"/>
    <col min="7434" max="7436" width="9.7109375" customWidth="1"/>
    <col min="7441" max="7441" width="12" customWidth="1"/>
    <col min="7442" max="7442" width="11.5703125" customWidth="1"/>
    <col min="7443" max="7444" width="12.28515625" customWidth="1"/>
    <col min="7682" max="7682" width="12.5703125" bestFit="1" customWidth="1"/>
    <col min="7690" max="7692" width="9.7109375" customWidth="1"/>
    <col min="7697" max="7697" width="12" customWidth="1"/>
    <col min="7698" max="7698" width="11.5703125" customWidth="1"/>
    <col min="7699" max="7700" width="12.28515625" customWidth="1"/>
    <col min="7938" max="7938" width="12.5703125" bestFit="1" customWidth="1"/>
    <col min="7946" max="7948" width="9.7109375" customWidth="1"/>
    <col min="7953" max="7953" width="12" customWidth="1"/>
    <col min="7954" max="7954" width="11.5703125" customWidth="1"/>
    <col min="7955" max="7956" width="12.28515625" customWidth="1"/>
    <col min="8194" max="8194" width="12.5703125" bestFit="1" customWidth="1"/>
    <col min="8202" max="8204" width="9.7109375" customWidth="1"/>
    <col min="8209" max="8209" width="12" customWidth="1"/>
    <col min="8210" max="8210" width="11.5703125" customWidth="1"/>
    <col min="8211" max="8212" width="12.28515625" customWidth="1"/>
    <col min="8450" max="8450" width="12.5703125" bestFit="1" customWidth="1"/>
    <col min="8458" max="8460" width="9.7109375" customWidth="1"/>
    <col min="8465" max="8465" width="12" customWidth="1"/>
    <col min="8466" max="8466" width="11.5703125" customWidth="1"/>
    <col min="8467" max="8468" width="12.28515625" customWidth="1"/>
    <col min="8706" max="8706" width="12.5703125" bestFit="1" customWidth="1"/>
    <col min="8714" max="8716" width="9.7109375" customWidth="1"/>
    <col min="8721" max="8721" width="12" customWidth="1"/>
    <col min="8722" max="8722" width="11.5703125" customWidth="1"/>
    <col min="8723" max="8724" width="12.28515625" customWidth="1"/>
    <col min="8962" max="8962" width="12.5703125" bestFit="1" customWidth="1"/>
    <col min="8970" max="8972" width="9.7109375" customWidth="1"/>
    <col min="8977" max="8977" width="12" customWidth="1"/>
    <col min="8978" max="8978" width="11.5703125" customWidth="1"/>
    <col min="8979" max="8980" width="12.28515625" customWidth="1"/>
    <col min="9218" max="9218" width="12.5703125" bestFit="1" customWidth="1"/>
    <col min="9226" max="9228" width="9.7109375" customWidth="1"/>
    <col min="9233" max="9233" width="12" customWidth="1"/>
    <col min="9234" max="9234" width="11.5703125" customWidth="1"/>
    <col min="9235" max="9236" width="12.28515625" customWidth="1"/>
    <col min="9474" max="9474" width="12.5703125" bestFit="1" customWidth="1"/>
    <col min="9482" max="9484" width="9.7109375" customWidth="1"/>
    <col min="9489" max="9489" width="12" customWidth="1"/>
    <col min="9490" max="9490" width="11.5703125" customWidth="1"/>
    <col min="9491" max="9492" width="12.28515625" customWidth="1"/>
    <col min="9730" max="9730" width="12.5703125" bestFit="1" customWidth="1"/>
    <col min="9738" max="9740" width="9.7109375" customWidth="1"/>
    <col min="9745" max="9745" width="12" customWidth="1"/>
    <col min="9746" max="9746" width="11.5703125" customWidth="1"/>
    <col min="9747" max="9748" width="12.28515625" customWidth="1"/>
    <col min="9986" max="9986" width="12.5703125" bestFit="1" customWidth="1"/>
    <col min="9994" max="9996" width="9.7109375" customWidth="1"/>
    <col min="10001" max="10001" width="12" customWidth="1"/>
    <col min="10002" max="10002" width="11.5703125" customWidth="1"/>
    <col min="10003" max="10004" width="12.28515625" customWidth="1"/>
    <col min="10242" max="10242" width="12.5703125" bestFit="1" customWidth="1"/>
    <col min="10250" max="10252" width="9.7109375" customWidth="1"/>
    <col min="10257" max="10257" width="12" customWidth="1"/>
    <col min="10258" max="10258" width="11.5703125" customWidth="1"/>
    <col min="10259" max="10260" width="12.28515625" customWidth="1"/>
    <col min="10498" max="10498" width="12.5703125" bestFit="1" customWidth="1"/>
    <col min="10506" max="10508" width="9.7109375" customWidth="1"/>
    <col min="10513" max="10513" width="12" customWidth="1"/>
    <col min="10514" max="10514" width="11.5703125" customWidth="1"/>
    <col min="10515" max="10516" width="12.28515625" customWidth="1"/>
    <col min="10754" max="10754" width="12.5703125" bestFit="1" customWidth="1"/>
    <col min="10762" max="10764" width="9.7109375" customWidth="1"/>
    <col min="10769" max="10769" width="12" customWidth="1"/>
    <col min="10770" max="10770" width="11.5703125" customWidth="1"/>
    <col min="10771" max="10772" width="12.28515625" customWidth="1"/>
    <col min="11010" max="11010" width="12.5703125" bestFit="1" customWidth="1"/>
    <col min="11018" max="11020" width="9.7109375" customWidth="1"/>
    <col min="11025" max="11025" width="12" customWidth="1"/>
    <col min="11026" max="11026" width="11.5703125" customWidth="1"/>
    <col min="11027" max="11028" width="12.28515625" customWidth="1"/>
    <col min="11266" max="11266" width="12.5703125" bestFit="1" customWidth="1"/>
    <col min="11274" max="11276" width="9.7109375" customWidth="1"/>
    <col min="11281" max="11281" width="12" customWidth="1"/>
    <col min="11282" max="11282" width="11.5703125" customWidth="1"/>
    <col min="11283" max="11284" width="12.28515625" customWidth="1"/>
    <col min="11522" max="11522" width="12.5703125" bestFit="1" customWidth="1"/>
    <col min="11530" max="11532" width="9.7109375" customWidth="1"/>
    <col min="11537" max="11537" width="12" customWidth="1"/>
    <col min="11538" max="11538" width="11.5703125" customWidth="1"/>
    <col min="11539" max="11540" width="12.28515625" customWidth="1"/>
    <col min="11778" max="11778" width="12.5703125" bestFit="1" customWidth="1"/>
    <col min="11786" max="11788" width="9.7109375" customWidth="1"/>
    <col min="11793" max="11793" width="12" customWidth="1"/>
    <col min="11794" max="11794" width="11.5703125" customWidth="1"/>
    <col min="11795" max="11796" width="12.28515625" customWidth="1"/>
    <col min="12034" max="12034" width="12.5703125" bestFit="1" customWidth="1"/>
    <col min="12042" max="12044" width="9.7109375" customWidth="1"/>
    <col min="12049" max="12049" width="12" customWidth="1"/>
    <col min="12050" max="12050" width="11.5703125" customWidth="1"/>
    <col min="12051" max="12052" width="12.28515625" customWidth="1"/>
    <col min="12290" max="12290" width="12.5703125" bestFit="1" customWidth="1"/>
    <col min="12298" max="12300" width="9.7109375" customWidth="1"/>
    <col min="12305" max="12305" width="12" customWidth="1"/>
    <col min="12306" max="12306" width="11.5703125" customWidth="1"/>
    <col min="12307" max="12308" width="12.28515625" customWidth="1"/>
    <col min="12546" max="12546" width="12.5703125" bestFit="1" customWidth="1"/>
    <col min="12554" max="12556" width="9.7109375" customWidth="1"/>
    <col min="12561" max="12561" width="12" customWidth="1"/>
    <col min="12562" max="12562" width="11.5703125" customWidth="1"/>
    <col min="12563" max="12564" width="12.28515625" customWidth="1"/>
    <col min="12802" max="12802" width="12.5703125" bestFit="1" customWidth="1"/>
    <col min="12810" max="12812" width="9.7109375" customWidth="1"/>
    <col min="12817" max="12817" width="12" customWidth="1"/>
    <col min="12818" max="12818" width="11.5703125" customWidth="1"/>
    <col min="12819" max="12820" width="12.28515625" customWidth="1"/>
    <col min="13058" max="13058" width="12.5703125" bestFit="1" customWidth="1"/>
    <col min="13066" max="13068" width="9.7109375" customWidth="1"/>
    <col min="13073" max="13073" width="12" customWidth="1"/>
    <col min="13074" max="13074" width="11.5703125" customWidth="1"/>
    <col min="13075" max="13076" width="12.28515625" customWidth="1"/>
    <col min="13314" max="13314" width="12.5703125" bestFit="1" customWidth="1"/>
    <col min="13322" max="13324" width="9.7109375" customWidth="1"/>
    <col min="13329" max="13329" width="12" customWidth="1"/>
    <col min="13330" max="13330" width="11.5703125" customWidth="1"/>
    <col min="13331" max="13332" width="12.28515625" customWidth="1"/>
    <col min="13570" max="13570" width="12.5703125" bestFit="1" customWidth="1"/>
    <col min="13578" max="13580" width="9.7109375" customWidth="1"/>
    <col min="13585" max="13585" width="12" customWidth="1"/>
    <col min="13586" max="13586" width="11.5703125" customWidth="1"/>
    <col min="13587" max="13588" width="12.28515625" customWidth="1"/>
    <col min="13826" max="13826" width="12.5703125" bestFit="1" customWidth="1"/>
    <col min="13834" max="13836" width="9.7109375" customWidth="1"/>
    <col min="13841" max="13841" width="12" customWidth="1"/>
    <col min="13842" max="13842" width="11.5703125" customWidth="1"/>
    <col min="13843" max="13844" width="12.28515625" customWidth="1"/>
    <col min="14082" max="14082" width="12.5703125" bestFit="1" customWidth="1"/>
    <col min="14090" max="14092" width="9.7109375" customWidth="1"/>
    <col min="14097" max="14097" width="12" customWidth="1"/>
    <col min="14098" max="14098" width="11.5703125" customWidth="1"/>
    <col min="14099" max="14100" width="12.28515625" customWidth="1"/>
    <col min="14338" max="14338" width="12.5703125" bestFit="1" customWidth="1"/>
    <col min="14346" max="14348" width="9.7109375" customWidth="1"/>
    <col min="14353" max="14353" width="12" customWidth="1"/>
    <col min="14354" max="14354" width="11.5703125" customWidth="1"/>
    <col min="14355" max="14356" width="12.28515625" customWidth="1"/>
    <col min="14594" max="14594" width="12.5703125" bestFit="1" customWidth="1"/>
    <col min="14602" max="14604" width="9.7109375" customWidth="1"/>
    <col min="14609" max="14609" width="12" customWidth="1"/>
    <col min="14610" max="14610" width="11.5703125" customWidth="1"/>
    <col min="14611" max="14612" width="12.28515625" customWidth="1"/>
    <col min="14850" max="14850" width="12.5703125" bestFit="1" customWidth="1"/>
    <col min="14858" max="14860" width="9.7109375" customWidth="1"/>
    <col min="14865" max="14865" width="12" customWidth="1"/>
    <col min="14866" max="14866" width="11.5703125" customWidth="1"/>
    <col min="14867" max="14868" width="12.28515625" customWidth="1"/>
    <col min="15106" max="15106" width="12.5703125" bestFit="1" customWidth="1"/>
    <col min="15114" max="15116" width="9.7109375" customWidth="1"/>
    <col min="15121" max="15121" width="12" customWidth="1"/>
    <col min="15122" max="15122" width="11.5703125" customWidth="1"/>
    <col min="15123" max="15124" width="12.28515625" customWidth="1"/>
    <col min="15362" max="15362" width="12.5703125" bestFit="1" customWidth="1"/>
    <col min="15370" max="15372" width="9.7109375" customWidth="1"/>
    <col min="15377" max="15377" width="12" customWidth="1"/>
    <col min="15378" max="15378" width="11.5703125" customWidth="1"/>
    <col min="15379" max="15380" width="12.28515625" customWidth="1"/>
    <col min="15618" max="15618" width="12.5703125" bestFit="1" customWidth="1"/>
    <col min="15626" max="15628" width="9.7109375" customWidth="1"/>
    <col min="15633" max="15633" width="12" customWidth="1"/>
    <col min="15634" max="15634" width="11.5703125" customWidth="1"/>
    <col min="15635" max="15636" width="12.28515625" customWidth="1"/>
    <col min="15874" max="15874" width="12.5703125" bestFit="1" customWidth="1"/>
    <col min="15882" max="15884" width="9.7109375" customWidth="1"/>
    <col min="15889" max="15889" width="12" customWidth="1"/>
    <col min="15890" max="15890" width="11.5703125" customWidth="1"/>
    <col min="15891" max="15892" width="12.28515625" customWidth="1"/>
    <col min="16130" max="16130" width="12.5703125" bestFit="1" customWidth="1"/>
    <col min="16138" max="16140" width="9.7109375" customWidth="1"/>
    <col min="16145" max="16145" width="12" customWidth="1"/>
    <col min="16146" max="16146" width="11.5703125" customWidth="1"/>
    <col min="16147" max="16148" width="12.28515625" customWidth="1"/>
  </cols>
  <sheetData>
    <row r="1" spans="1:37">
      <c r="A1" t="s">
        <v>19</v>
      </c>
      <c r="Q1" t="s">
        <v>20</v>
      </c>
      <c r="Y1" s="12" t="s">
        <v>21</v>
      </c>
      <c r="AA1" s="12" t="s">
        <v>22</v>
      </c>
      <c r="AB1" s="12"/>
      <c r="AC1" s="12"/>
      <c r="AD1" s="12"/>
      <c r="AE1" s="12"/>
      <c r="AK1" t="s">
        <v>23</v>
      </c>
    </row>
    <row r="2" spans="1:37">
      <c r="A2" t="s">
        <v>24</v>
      </c>
      <c r="Q2">
        <f ca="1">COUNT(B:B)</f>
        <v>334</v>
      </c>
      <c r="Y2" s="12">
        <f ca="1">MAX(H:H)</f>
        <v>1</v>
      </c>
      <c r="AA2" s="12">
        <f ca="1">Q6</f>
        <v>1.4303432907532476</v>
      </c>
      <c r="AB2" s="12">
        <f ca="1">R6</f>
        <v>4.3691847442922569</v>
      </c>
      <c r="AC2" s="12">
        <f ca="1">S6</f>
        <v>4.6772791616542202</v>
      </c>
      <c r="AD2" s="12">
        <f ca="1">T6</f>
        <v>4.9679179829303219</v>
      </c>
      <c r="AE2" s="12">
        <f ca="1">U6</f>
        <v>5.6541454179529875</v>
      </c>
      <c r="AK2" t="s">
        <v>25</v>
      </c>
    </row>
    <row r="3" spans="1:37">
      <c r="Q3" t="s">
        <v>13</v>
      </c>
      <c r="R3" t="s">
        <v>26</v>
      </c>
      <c r="S3" t="s">
        <v>27</v>
      </c>
      <c r="AA3" s="12">
        <f ca="1">$Y$2*1.05</f>
        <v>1.05</v>
      </c>
      <c r="AB3" s="12">
        <f ca="1">$Y$2*1.05</f>
        <v>1.05</v>
      </c>
      <c r="AC3" s="12">
        <f ca="1">$Y$2*1.05</f>
        <v>1.05</v>
      </c>
      <c r="AD3" s="12">
        <f ca="1">$Y$2*1.05</f>
        <v>1.05</v>
      </c>
      <c r="AE3" s="12">
        <f ca="1">$Y$2*1.05</f>
        <v>1.05</v>
      </c>
    </row>
    <row r="4" spans="1:37">
      <c r="A4" t="s">
        <v>28</v>
      </c>
      <c r="Q4">
        <f ca="1">AVERAGE(B:B)</f>
        <v>4.616477662493887</v>
      </c>
      <c r="R4">
        <f ca="1">STDEV(B:B)</f>
        <v>0.51705291231988426</v>
      </c>
      <c r="S4">
        <f ca="1">R4/SQRT(Q2)</f>
        <v>2.8291876605338821E-2</v>
      </c>
      <c r="T4" s="13"/>
      <c r="AA4" s="12" t="s">
        <v>29</v>
      </c>
      <c r="AB4" s="12"/>
      <c r="AC4" s="12"/>
      <c r="AD4" s="12"/>
      <c r="AE4" s="12"/>
      <c r="AK4" t="s">
        <v>30</v>
      </c>
    </row>
    <row r="5" spans="1:37">
      <c r="A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AA5" s="12">
        <f ca="1">Q4-R4</f>
        <v>4.0994247501740029</v>
      </c>
      <c r="AB5" s="12">
        <f ca="1">Q4</f>
        <v>4.616477662493887</v>
      </c>
      <c r="AC5" s="12">
        <f ca="1">Q4+R4</f>
        <v>5.1335305748137712</v>
      </c>
      <c r="AD5" s="12"/>
      <c r="AE5" s="12"/>
    </row>
    <row r="6" spans="1:37">
      <c r="A6" t="s">
        <v>37</v>
      </c>
      <c r="Q6">
        <f ca="1">MIN(B:B)</f>
        <v>1.4303432907532476</v>
      </c>
      <c r="R6">
        <f ca="1">QUARTILE(B:B,1)</f>
        <v>4.3691847442922569</v>
      </c>
      <c r="S6">
        <f ca="1">MEDIAN(B:B)</f>
        <v>4.6772791616542202</v>
      </c>
      <c r="T6">
        <f ca="1">QUARTILE(B:B,3)</f>
        <v>4.9679179829303219</v>
      </c>
      <c r="U6">
        <f ca="1">MAX(B:B)</f>
        <v>5.6541454179529875</v>
      </c>
      <c r="AA6" s="12">
        <f ca="1">$Y$2*1.1</f>
        <v>1.1000000000000001</v>
      </c>
      <c r="AB6" s="12">
        <f ca="1">$Y$2*1.1</f>
        <v>1.1000000000000001</v>
      </c>
      <c r="AC6" s="12">
        <f ca="1">$Y$2*1.1</f>
        <v>1.1000000000000001</v>
      </c>
      <c r="AD6" s="12"/>
      <c r="AE6" s="12"/>
      <c r="AK6" t="s">
        <v>38</v>
      </c>
    </row>
    <row r="7" spans="1:37">
      <c r="A7" t="s">
        <v>39</v>
      </c>
      <c r="AA7" s="12" t="str">
        <f>100*T4&amp;"% Confidence Interval"</f>
        <v>0% Confidence Interval</v>
      </c>
      <c r="AB7" s="12"/>
      <c r="AC7" s="12"/>
      <c r="AD7" s="12"/>
      <c r="AE7" s="12"/>
    </row>
    <row r="8" spans="1:37">
      <c r="A8" t="s">
        <v>40</v>
      </c>
      <c r="AA8" s="12">
        <f ca="1">Q4-V4</f>
        <v>4.616477662493887</v>
      </c>
      <c r="AB8" s="12">
        <f ca="1">Q4</f>
        <v>4.616477662493887</v>
      </c>
      <c r="AC8" s="12">
        <f ca="1">Q4+V4</f>
        <v>4.616477662493887</v>
      </c>
      <c r="AD8" s="12"/>
      <c r="AE8" s="12"/>
    </row>
    <row r="9" spans="1:37">
      <c r="A9" t="s">
        <v>41</v>
      </c>
      <c r="AA9" s="12">
        <f ca="1">$Y$2*1.15</f>
        <v>1.1499999999999999</v>
      </c>
      <c r="AB9" s="12">
        <f ca="1">$Y$2*1.15</f>
        <v>1.1499999999999999</v>
      </c>
      <c r="AC9" s="12">
        <f ca="1">$Y$2*1.15</f>
        <v>1.1499999999999999</v>
      </c>
    </row>
    <row r="10" spans="1:37">
      <c r="A10" t="s">
        <v>42</v>
      </c>
      <c r="O10" t="s">
        <v>43</v>
      </c>
    </row>
    <row r="11" spans="1:37">
      <c r="H11" t="s">
        <v>44</v>
      </c>
      <c r="O11">
        <f>COUNT(N15:N65536)</f>
        <v>14</v>
      </c>
      <c r="AC11" t="s">
        <v>45</v>
      </c>
    </row>
    <row r="12" spans="1:37">
      <c r="H12" s="14">
        <v>1</v>
      </c>
      <c r="N12" t="s">
        <v>46</v>
      </c>
      <c r="AC12" t="s">
        <v>47</v>
      </c>
    </row>
    <row r="13" spans="1:37">
      <c r="N13" t="s">
        <v>48</v>
      </c>
      <c r="AC13" t="s">
        <v>49</v>
      </c>
    </row>
    <row r="14" spans="1:37" ht="60">
      <c r="B14" s="15" t="s">
        <v>85</v>
      </c>
      <c r="C14" s="9" t="s">
        <v>50</v>
      </c>
      <c r="D14" s="9" t="s">
        <v>51</v>
      </c>
      <c r="E14" s="9" t="s">
        <v>52</v>
      </c>
      <c r="F14" s="9" t="s">
        <v>53</v>
      </c>
      <c r="G14" s="9" t="str">
        <f>"Ordered "&amp;B14</f>
        <v>Ordered Log10(Household Income)</v>
      </c>
      <c r="H14" s="9" t="str">
        <f>B14</f>
        <v>Log10(Household Income)</v>
      </c>
      <c r="I14" s="9" t="s">
        <v>54</v>
      </c>
      <c r="J14" s="9" t="s">
        <v>55</v>
      </c>
      <c r="K14" s="9"/>
      <c r="L14" s="9"/>
      <c r="N14" t="s">
        <v>4</v>
      </c>
      <c r="O14" t="s">
        <v>5</v>
      </c>
      <c r="P14" t="s">
        <v>56</v>
      </c>
      <c r="Q14" s="9" t="s">
        <v>57</v>
      </c>
      <c r="R14" s="9" t="s">
        <v>58</v>
      </c>
      <c r="S14" s="9" t="s">
        <v>59</v>
      </c>
      <c r="T14" s="9" t="s">
        <v>60</v>
      </c>
      <c r="AC14" t="s">
        <v>61</v>
      </c>
    </row>
    <row r="15" spans="1:37">
      <c r="B15">
        <f ca="1">LOG10(IncomeGenerator!Q13)</f>
        <v>4.6055245062877699</v>
      </c>
      <c r="C15">
        <v>1</v>
      </c>
      <c r="D15">
        <f ca="1">(C15-0.5)/$Q$2</f>
        <v>1.4970059880239522E-3</v>
      </c>
      <c r="E15">
        <f ca="1">1-D15</f>
        <v>0.99850299401197606</v>
      </c>
      <c r="F15" s="16">
        <f ca="1">NORMINV((C15-0.5)/$Q$2,0,1)</f>
        <v>-2.9683520501763883</v>
      </c>
      <c r="G15">
        <f ca="1">IF(C15&lt;=COUNT(B:B),SMALL(B:B,C15),NA())</f>
        <v>1.4303432907532476</v>
      </c>
      <c r="H15" s="17">
        <v>1</v>
      </c>
      <c r="I15" s="16">
        <f t="shared" ref="I15:I78" ca="1" si="0">NORMDIST(G15,$Q$4,$R$4,TRUE)</f>
        <v>3.5892096593493758E-10</v>
      </c>
      <c r="J15" s="16">
        <f ca="1">D15-I15</f>
        <v>1.4970056291029863E-3</v>
      </c>
      <c r="K15" s="16"/>
      <c r="L15" s="16"/>
      <c r="N15" s="14">
        <v>1</v>
      </c>
      <c r="O15">
        <f t="shared" ref="O15:O28" si="1">N16</f>
        <v>1.5</v>
      </c>
      <c r="P15" s="17" t="str">
        <f>"&lt;"&amp;O15</f>
        <v>&lt;1.5</v>
      </c>
      <c r="Q15">
        <f ca="1">COUNTIF(B:B,"&lt;" &amp;O15)</f>
        <v>1</v>
      </c>
      <c r="R15">
        <f ca="1">Q15</f>
        <v>1</v>
      </c>
      <c r="S15" s="18">
        <f ca="1">R15/$Q$2</f>
        <v>2.9940119760479044E-3</v>
      </c>
      <c r="T15" s="19">
        <f ca="1">S15</f>
        <v>2.9940119760479044E-3</v>
      </c>
      <c r="AC15" t="s">
        <v>62</v>
      </c>
    </row>
    <row r="16" spans="1:37">
      <c r="B16">
        <f ca="1">LOG10(IncomeGenerator!Q14)</f>
        <v>4.2721832528590609</v>
      </c>
      <c r="C16">
        <v>2</v>
      </c>
      <c r="D16">
        <f t="shared" ref="D16:D79" ca="1" si="2">(C16-0.5)/$Q$2</f>
        <v>4.4910179640718561E-3</v>
      </c>
      <c r="E16">
        <f t="shared" ref="E16:E79" ca="1" si="3">1-D16</f>
        <v>0.99550898203592819</v>
      </c>
      <c r="F16" s="16">
        <f t="shared" ref="F16:F79" ca="1" si="4">NORMINV((C16-0.5)/$Q$2,0,1)</f>
        <v>-2.6127371245687172</v>
      </c>
      <c r="G16">
        <f t="shared" ref="G16:G79" ca="1" si="5">SMALL(B:B,C16)</f>
        <v>2.5459640763497173</v>
      </c>
      <c r="H16">
        <f t="shared" ref="H16:H79" ca="1" si="6">IF(ROUND($AC$32*G16,$AC$30)=ROUND($AC$32*G15,$AC$30),H15+1,$H$12)</f>
        <v>1</v>
      </c>
      <c r="I16" s="16">
        <f t="shared" ca="1" si="0"/>
        <v>3.1080700971711659E-5</v>
      </c>
      <c r="J16" s="16">
        <f t="shared" ref="J16:J79" ca="1" si="7">D16-I16</f>
        <v>4.4599372631001447E-3</v>
      </c>
      <c r="K16" s="16"/>
      <c r="L16" s="16"/>
      <c r="N16" s="14">
        <v>1.5</v>
      </c>
      <c r="O16">
        <f t="shared" si="1"/>
        <v>2</v>
      </c>
      <c r="P16" t="str">
        <f t="shared" ref="P16:P28" si="8">N16&amp;" to &lt;"&amp;O16</f>
        <v>1.5 to &lt;2</v>
      </c>
      <c r="Q16">
        <f t="shared" ref="Q16:Q28" ca="1" si="9">COUNTIF(B:B,"&lt;" &amp;O16)</f>
        <v>1</v>
      </c>
      <c r="R16">
        <f ca="1">Q16-Q15</f>
        <v>0</v>
      </c>
      <c r="S16" s="18">
        <f t="shared" ref="S16:S28" ca="1" si="10">R16/$Q$2</f>
        <v>0</v>
      </c>
      <c r="T16" s="19">
        <f ca="1">T15+S16</f>
        <v>2.9940119760479044E-3</v>
      </c>
      <c r="AC16" t="s">
        <v>63</v>
      </c>
    </row>
    <row r="17" spans="2:30">
      <c r="B17">
        <f ca="1">LOG10(IncomeGenerator!Q15)</f>
        <v>5.0821604825628182</v>
      </c>
      <c r="C17">
        <v>3</v>
      </c>
      <c r="D17">
        <f t="shared" ca="1" si="2"/>
        <v>7.4850299401197605E-3</v>
      </c>
      <c r="E17">
        <f t="shared" ca="1" si="3"/>
        <v>0.99251497005988021</v>
      </c>
      <c r="F17" s="16">
        <f t="shared" ca="1" si="4"/>
        <v>-2.4331025614804069</v>
      </c>
      <c r="G17">
        <f t="shared" ca="1" si="5"/>
        <v>2.867486933051135</v>
      </c>
      <c r="H17">
        <f t="shared" ca="1" si="6"/>
        <v>1</v>
      </c>
      <c r="I17" s="16">
        <f t="shared" ca="1" si="0"/>
        <v>3.589965738420946E-4</v>
      </c>
      <c r="J17" s="16">
        <f t="shared" ca="1" si="7"/>
        <v>7.1260333662776657E-3</v>
      </c>
      <c r="K17" s="16"/>
      <c r="L17" s="16"/>
      <c r="N17" s="14">
        <v>2</v>
      </c>
      <c r="O17">
        <f t="shared" si="1"/>
        <v>2.5</v>
      </c>
      <c r="P17" t="str">
        <f t="shared" si="8"/>
        <v>2 to &lt;2.5</v>
      </c>
      <c r="Q17">
        <f t="shared" ca="1" si="9"/>
        <v>1</v>
      </c>
      <c r="R17">
        <f t="shared" ref="R17:R28" ca="1" si="11">Q17-Q16</f>
        <v>0</v>
      </c>
      <c r="S17" s="18">
        <f t="shared" ca="1" si="10"/>
        <v>0</v>
      </c>
      <c r="T17" s="19">
        <f t="shared" ref="T17:T28" ca="1" si="12">T16+S17</f>
        <v>2.9940119760479044E-3</v>
      </c>
      <c r="AC17" t="s">
        <v>64</v>
      </c>
    </row>
    <row r="18" spans="2:30">
      <c r="B18">
        <f ca="1">LOG10(IncomeGenerator!Q16)</f>
        <v>4.9272047588359893</v>
      </c>
      <c r="C18">
        <v>4</v>
      </c>
      <c r="D18">
        <f t="shared" ca="1" si="2"/>
        <v>1.0479041916167664E-2</v>
      </c>
      <c r="E18">
        <f t="shared" ca="1" si="3"/>
        <v>0.98952095808383234</v>
      </c>
      <c r="F18" s="16">
        <f t="shared" ca="1" si="4"/>
        <v>-2.3087387291928314</v>
      </c>
      <c r="G18">
        <f t="shared" ca="1" si="5"/>
        <v>2.9925111822117656</v>
      </c>
      <c r="H18">
        <f t="shared" ca="1" si="6"/>
        <v>1</v>
      </c>
      <c r="I18" s="16">
        <f t="shared" ca="1" si="0"/>
        <v>8.4239800814278458E-4</v>
      </c>
      <c r="J18" s="16">
        <f t="shared" ca="1" si="7"/>
        <v>9.6366439080248795E-3</v>
      </c>
      <c r="K18" s="16"/>
      <c r="L18" s="16"/>
      <c r="N18" s="14">
        <v>2.5</v>
      </c>
      <c r="O18">
        <f t="shared" si="1"/>
        <v>3</v>
      </c>
      <c r="P18" t="str">
        <f t="shared" si="8"/>
        <v>2.5 to &lt;3</v>
      </c>
      <c r="Q18">
        <f t="shared" ca="1" si="9"/>
        <v>4</v>
      </c>
      <c r="R18">
        <f t="shared" ca="1" si="11"/>
        <v>3</v>
      </c>
      <c r="S18" s="18">
        <f t="shared" ca="1" si="10"/>
        <v>8.9820359281437123E-3</v>
      </c>
      <c r="T18" s="19">
        <f t="shared" ca="1" si="12"/>
        <v>1.1976047904191617E-2</v>
      </c>
      <c r="AC18" t="s">
        <v>65</v>
      </c>
    </row>
    <row r="19" spans="2:30">
      <c r="B19">
        <f ca="1">LOG10(IncomeGenerator!Q17)</f>
        <v>4.709075734111388</v>
      </c>
      <c r="C19">
        <v>5</v>
      </c>
      <c r="D19">
        <f t="shared" ca="1" si="2"/>
        <v>1.3473053892215569E-2</v>
      </c>
      <c r="E19">
        <f t="shared" ca="1" si="3"/>
        <v>0.98652694610778446</v>
      </c>
      <c r="F19" s="16">
        <f t="shared" ca="1" si="4"/>
        <v>-2.21229761517945</v>
      </c>
      <c r="G19">
        <f t="shared" ca="1" si="5"/>
        <v>3.0043582822519928</v>
      </c>
      <c r="H19">
        <f t="shared" ca="1" si="6"/>
        <v>1</v>
      </c>
      <c r="I19" s="16">
        <f t="shared" ca="1" si="0"/>
        <v>9.107223412645201E-4</v>
      </c>
      <c r="J19" s="16">
        <f t="shared" ca="1" si="7"/>
        <v>1.256233155095105E-2</v>
      </c>
      <c r="K19" s="16"/>
      <c r="L19" s="16"/>
      <c r="N19" s="14">
        <v>3</v>
      </c>
      <c r="O19">
        <f t="shared" si="1"/>
        <v>3.5</v>
      </c>
      <c r="P19" t="str">
        <f t="shared" si="8"/>
        <v>3 to &lt;3.5</v>
      </c>
      <c r="Q19">
        <f t="shared" ca="1" si="9"/>
        <v>13</v>
      </c>
      <c r="R19">
        <f t="shared" ca="1" si="11"/>
        <v>9</v>
      </c>
      <c r="S19" s="18">
        <f t="shared" ca="1" si="10"/>
        <v>2.6946107784431138E-2</v>
      </c>
      <c r="T19" s="19">
        <f t="shared" ca="1" si="12"/>
        <v>3.8922155688622756E-2</v>
      </c>
      <c r="AC19" t="s">
        <v>66</v>
      </c>
    </row>
    <row r="20" spans="2:30">
      <c r="B20">
        <f ca="1">LOG10(IncomeGenerator!Q18)</f>
        <v>4.5110986424624997</v>
      </c>
      <c r="C20">
        <v>6</v>
      </c>
      <c r="D20">
        <f t="shared" ca="1" si="2"/>
        <v>1.6467065868263474E-2</v>
      </c>
      <c r="E20">
        <f t="shared" ca="1" si="3"/>
        <v>0.98353293413173648</v>
      </c>
      <c r="F20" s="16">
        <f t="shared" ca="1" si="4"/>
        <v>-2.1328853582464897</v>
      </c>
      <c r="G20">
        <f t="shared" ca="1" si="5"/>
        <v>3.0342809360398988</v>
      </c>
      <c r="H20">
        <f t="shared" ca="1" si="6"/>
        <v>1</v>
      </c>
      <c r="I20" s="16">
        <f t="shared" ca="1" si="0"/>
        <v>1.1065790879703991E-3</v>
      </c>
      <c r="J20" s="16">
        <f t="shared" ca="1" si="7"/>
        <v>1.5360486780293076E-2</v>
      </c>
      <c r="K20" s="16"/>
      <c r="L20" s="16"/>
      <c r="N20" s="14">
        <v>3.5</v>
      </c>
      <c r="O20">
        <f t="shared" si="1"/>
        <v>4</v>
      </c>
      <c r="P20" t="str">
        <f t="shared" si="8"/>
        <v>3.5 to &lt;4</v>
      </c>
      <c r="Q20">
        <f t="shared" ca="1" si="9"/>
        <v>28</v>
      </c>
      <c r="R20">
        <f t="shared" ca="1" si="11"/>
        <v>15</v>
      </c>
      <c r="S20" s="18">
        <f t="shared" ca="1" si="10"/>
        <v>4.4910179640718563E-2</v>
      </c>
      <c r="T20" s="19">
        <f t="shared" ca="1" si="12"/>
        <v>8.3832335329341312E-2</v>
      </c>
      <c r="AC20" t="s">
        <v>67</v>
      </c>
    </row>
    <row r="21" spans="2:30">
      <c r="B21">
        <f ca="1">LOG10(IncomeGenerator!Q19)</f>
        <v>5.2024929785433924</v>
      </c>
      <c r="C21">
        <v>7</v>
      </c>
      <c r="D21">
        <f t="shared" ca="1" si="2"/>
        <v>1.9461077844311378E-2</v>
      </c>
      <c r="E21">
        <f t="shared" ca="1" si="3"/>
        <v>0.98053892215568861</v>
      </c>
      <c r="F21" s="16">
        <f t="shared" ca="1" si="4"/>
        <v>-2.0650089265293907</v>
      </c>
      <c r="G21">
        <f t="shared" ca="1" si="5"/>
        <v>3.0540006917184805</v>
      </c>
      <c r="H21">
        <f t="shared" ca="1" si="6"/>
        <v>1</v>
      </c>
      <c r="I21" s="16">
        <f t="shared" ca="1" si="0"/>
        <v>1.2560095101730607E-3</v>
      </c>
      <c r="J21" s="16">
        <f t="shared" ca="1" si="7"/>
        <v>1.8205068334138319E-2</v>
      </c>
      <c r="K21" s="16"/>
      <c r="L21" s="16"/>
      <c r="N21" s="14">
        <v>4</v>
      </c>
      <c r="O21">
        <f t="shared" si="1"/>
        <v>4.5</v>
      </c>
      <c r="P21" t="str">
        <f t="shared" si="8"/>
        <v>4 to &lt;4.5</v>
      </c>
      <c r="Q21">
        <f t="shared" ca="1" si="9"/>
        <v>112</v>
      </c>
      <c r="R21">
        <f t="shared" ca="1" si="11"/>
        <v>84</v>
      </c>
      <c r="S21" s="18">
        <f t="shared" ca="1" si="10"/>
        <v>0.25149700598802394</v>
      </c>
      <c r="T21" s="19">
        <f t="shared" ca="1" si="12"/>
        <v>0.33532934131736525</v>
      </c>
      <c r="AC21" t="s">
        <v>68</v>
      </c>
    </row>
    <row r="22" spans="2:30">
      <c r="B22">
        <f ca="1">LOG10(IncomeGenerator!Q20)</f>
        <v>4.3991151290313875</v>
      </c>
      <c r="C22">
        <v>8</v>
      </c>
      <c r="D22">
        <f t="shared" ca="1" si="2"/>
        <v>2.2455089820359281E-2</v>
      </c>
      <c r="E22">
        <f t="shared" ca="1" si="3"/>
        <v>0.97754491017964074</v>
      </c>
      <c r="F22" s="16">
        <f t="shared" ca="1" si="4"/>
        <v>-2.0054947668615291</v>
      </c>
      <c r="G22">
        <f t="shared" ca="1" si="5"/>
        <v>3.2137571405260417</v>
      </c>
      <c r="H22">
        <f t="shared" ca="1" si="6"/>
        <v>1</v>
      </c>
      <c r="I22" s="16">
        <f t="shared" ca="1" si="0"/>
        <v>3.3347121331875566E-3</v>
      </c>
      <c r="J22" s="16">
        <f t="shared" ca="1" si="7"/>
        <v>1.9120377687171723E-2</v>
      </c>
      <c r="K22" s="16"/>
      <c r="L22" s="16"/>
      <c r="N22" s="14">
        <v>4.5</v>
      </c>
      <c r="O22">
        <f t="shared" si="1"/>
        <v>5</v>
      </c>
      <c r="P22" t="str">
        <f t="shared" si="8"/>
        <v>4.5 to &lt;5</v>
      </c>
      <c r="Q22">
        <f t="shared" ca="1" si="9"/>
        <v>261</v>
      </c>
      <c r="R22">
        <f t="shared" ca="1" si="11"/>
        <v>149</v>
      </c>
      <c r="S22" s="18">
        <f t="shared" ca="1" si="10"/>
        <v>0.44610778443113774</v>
      </c>
      <c r="T22" s="19">
        <f t="shared" ca="1" si="12"/>
        <v>0.78143712574850299</v>
      </c>
      <c r="AC22" t="s">
        <v>69</v>
      </c>
    </row>
    <row r="23" spans="2:30">
      <c r="B23">
        <f ca="1">LOG10(IncomeGenerator!Q21)</f>
        <v>4.2778693152858382</v>
      </c>
      <c r="C23">
        <v>9</v>
      </c>
      <c r="D23">
        <f t="shared" ca="1" si="2"/>
        <v>2.5449101796407185E-2</v>
      </c>
      <c r="E23">
        <f t="shared" ca="1" si="3"/>
        <v>0.97455089820359286</v>
      </c>
      <c r="F23" s="16">
        <f t="shared" ca="1" si="4"/>
        <v>-1.9523370317843751</v>
      </c>
      <c r="G23">
        <f t="shared" ca="1" si="5"/>
        <v>3.2729252668212685</v>
      </c>
      <c r="H23">
        <f t="shared" ca="1" si="6"/>
        <v>1</v>
      </c>
      <c r="I23" s="16">
        <f t="shared" ca="1" si="0"/>
        <v>4.681855355512631E-3</v>
      </c>
      <c r="J23" s="16">
        <f t="shared" ca="1" si="7"/>
        <v>2.0767246440894553E-2</v>
      </c>
      <c r="K23" s="16"/>
      <c r="L23" s="16"/>
      <c r="N23" s="14">
        <v>5</v>
      </c>
      <c r="O23">
        <f t="shared" si="1"/>
        <v>5.5</v>
      </c>
      <c r="P23" t="str">
        <f t="shared" si="8"/>
        <v>5 to &lt;5.5</v>
      </c>
      <c r="Q23">
        <f t="shared" ca="1" si="9"/>
        <v>330</v>
      </c>
      <c r="R23">
        <f t="shared" ca="1" si="11"/>
        <v>69</v>
      </c>
      <c r="S23" s="18">
        <f t="shared" ca="1" si="10"/>
        <v>0.20658682634730538</v>
      </c>
      <c r="T23" s="19">
        <f t="shared" ca="1" si="12"/>
        <v>0.9880239520958084</v>
      </c>
      <c r="AC23" t="s">
        <v>70</v>
      </c>
    </row>
    <row r="24" spans="2:30">
      <c r="B24">
        <f ca="1">LOG10(IncomeGenerator!Q22)</f>
        <v>4.891372423624281</v>
      </c>
      <c r="C24">
        <v>10</v>
      </c>
      <c r="D24">
        <f t="shared" ca="1" si="2"/>
        <v>2.8443113772455089E-2</v>
      </c>
      <c r="E24">
        <f t="shared" ca="1" si="3"/>
        <v>0.97155688622754488</v>
      </c>
      <c r="F24" s="16">
        <f t="shared" ca="1" si="4"/>
        <v>-1.9041839786906032</v>
      </c>
      <c r="G24">
        <f t="shared" ca="1" si="5"/>
        <v>3.3181959593793731</v>
      </c>
      <c r="H24">
        <f t="shared" ca="1" si="6"/>
        <v>1</v>
      </c>
      <c r="I24" s="16">
        <f t="shared" ca="1" si="0"/>
        <v>6.0207434288197005E-3</v>
      </c>
      <c r="J24" s="16">
        <f t="shared" ca="1" si="7"/>
        <v>2.2422370343635388E-2</v>
      </c>
      <c r="K24" s="16"/>
      <c r="L24" s="16"/>
      <c r="N24" s="14">
        <v>5.5</v>
      </c>
      <c r="O24">
        <f t="shared" si="1"/>
        <v>6</v>
      </c>
      <c r="P24" t="str">
        <f t="shared" si="8"/>
        <v>5.5 to &lt;6</v>
      </c>
      <c r="Q24">
        <f t="shared" ca="1" si="9"/>
        <v>334</v>
      </c>
      <c r="R24">
        <f t="shared" ca="1" si="11"/>
        <v>4</v>
      </c>
      <c r="S24" s="18">
        <f t="shared" ca="1" si="10"/>
        <v>1.1976047904191617E-2</v>
      </c>
      <c r="T24" s="19">
        <f t="shared" ca="1" si="12"/>
        <v>1</v>
      </c>
      <c r="AC24" t="s">
        <v>71</v>
      </c>
    </row>
    <row r="25" spans="2:30">
      <c r="B25">
        <f ca="1">LOG10(IncomeGenerator!Q23)</f>
        <v>4.2298040143573292</v>
      </c>
      <c r="C25">
        <v>11</v>
      </c>
      <c r="D25">
        <f t="shared" ca="1" si="2"/>
        <v>3.1437125748502992E-2</v>
      </c>
      <c r="E25">
        <f t="shared" ca="1" si="3"/>
        <v>0.96856287425149701</v>
      </c>
      <c r="F25" s="16">
        <f t="shared" ca="1" si="4"/>
        <v>-1.8600796949211214</v>
      </c>
      <c r="G25">
        <f t="shared" ca="1" si="5"/>
        <v>3.3216549989463333</v>
      </c>
      <c r="H25">
        <f t="shared" ca="1" si="6"/>
        <v>1</v>
      </c>
      <c r="I25" s="16">
        <f t="shared" ca="1" si="0"/>
        <v>6.1358025163589331E-3</v>
      </c>
      <c r="J25" s="16">
        <f t="shared" ca="1" si="7"/>
        <v>2.5301323232144058E-2</v>
      </c>
      <c r="K25" s="16"/>
      <c r="L25" s="16"/>
      <c r="N25" s="14">
        <v>6</v>
      </c>
      <c r="O25">
        <f t="shared" si="1"/>
        <v>6.5</v>
      </c>
      <c r="P25" t="str">
        <f t="shared" si="8"/>
        <v>6 to &lt;6.5</v>
      </c>
      <c r="Q25">
        <f t="shared" ca="1" si="9"/>
        <v>334</v>
      </c>
      <c r="R25">
        <f t="shared" ca="1" si="11"/>
        <v>0</v>
      </c>
      <c r="S25" s="18">
        <f t="shared" ca="1" si="10"/>
        <v>0</v>
      </c>
      <c r="T25" s="19">
        <f t="shared" ca="1" si="12"/>
        <v>1</v>
      </c>
    </row>
    <row r="26" spans="2:30">
      <c r="B26">
        <f ca="1">LOG10(IncomeGenerator!Q24)</f>
        <v>3.9200151808029902</v>
      </c>
      <c r="C26">
        <v>12</v>
      </c>
      <c r="D26">
        <f t="shared" ca="1" si="2"/>
        <v>3.4431137724550899E-2</v>
      </c>
      <c r="E26">
        <f t="shared" ca="1" si="3"/>
        <v>0.96556886227544914</v>
      </c>
      <c r="F26" s="16">
        <f t="shared" ca="1" si="4"/>
        <v>-1.8193222849227837</v>
      </c>
      <c r="G26">
        <f t="shared" ca="1" si="5"/>
        <v>3.3922598748434365</v>
      </c>
      <c r="H26">
        <f t="shared" ca="1" si="6"/>
        <v>1</v>
      </c>
      <c r="I26" s="16">
        <f t="shared" ca="1" si="0"/>
        <v>8.9499140854200389E-3</v>
      </c>
      <c r="J26" s="16">
        <f t="shared" ca="1" si="7"/>
        <v>2.548122363913086E-2</v>
      </c>
      <c r="K26" s="16"/>
      <c r="L26" s="16"/>
      <c r="N26" s="14">
        <v>6.5</v>
      </c>
      <c r="O26">
        <f t="shared" si="1"/>
        <v>7</v>
      </c>
      <c r="P26" t="str">
        <f t="shared" si="8"/>
        <v>6.5 to &lt;7</v>
      </c>
      <c r="Q26">
        <f t="shared" ca="1" si="9"/>
        <v>334</v>
      </c>
      <c r="R26">
        <f t="shared" ca="1" si="11"/>
        <v>0</v>
      </c>
      <c r="S26" s="18">
        <f t="shared" ca="1" si="10"/>
        <v>0</v>
      </c>
      <c r="T26" s="19">
        <f t="shared" ca="1" si="12"/>
        <v>1</v>
      </c>
      <c r="AC26" t="s">
        <v>72</v>
      </c>
    </row>
    <row r="27" spans="2:30">
      <c r="B27">
        <f ca="1">LOG10(IncomeGenerator!Q25)</f>
        <v>4.9650153165909785</v>
      </c>
      <c r="C27">
        <v>13</v>
      </c>
      <c r="D27">
        <f t="shared" ca="1" si="2"/>
        <v>3.7425149700598799E-2</v>
      </c>
      <c r="E27">
        <f t="shared" ca="1" si="3"/>
        <v>0.96257485029940115</v>
      </c>
      <c r="F27" s="16">
        <f t="shared" ca="1" si="4"/>
        <v>-1.7813805749396308</v>
      </c>
      <c r="G27">
        <f t="shared" ca="1" si="5"/>
        <v>3.433752471079476</v>
      </c>
      <c r="H27">
        <f t="shared" ca="1" si="6"/>
        <v>1</v>
      </c>
      <c r="I27" s="16">
        <f t="shared" ca="1" si="0"/>
        <v>1.1085207847260388E-2</v>
      </c>
      <c r="J27" s="16">
        <f t="shared" ca="1" si="7"/>
        <v>2.6339941853338412E-2</v>
      </c>
      <c r="K27" s="16"/>
      <c r="L27" s="16"/>
      <c r="N27" s="14">
        <v>7</v>
      </c>
      <c r="O27">
        <f t="shared" si="1"/>
        <v>7.5</v>
      </c>
      <c r="P27" t="str">
        <f t="shared" si="8"/>
        <v>7 to &lt;7.5</v>
      </c>
      <c r="Q27">
        <f t="shared" ca="1" si="9"/>
        <v>334</v>
      </c>
      <c r="R27">
        <f t="shared" ca="1" si="11"/>
        <v>0</v>
      </c>
      <c r="S27" s="18">
        <f t="shared" ca="1" si="10"/>
        <v>0</v>
      </c>
      <c r="T27" s="19">
        <f t="shared" ca="1" si="12"/>
        <v>1</v>
      </c>
      <c r="AC27" t="s">
        <v>73</v>
      </c>
    </row>
    <row r="28" spans="2:30">
      <c r="B28">
        <f ca="1">LOG10(IncomeGenerator!Q26)</f>
        <v>5.277773103646541</v>
      </c>
      <c r="C28">
        <v>14</v>
      </c>
      <c r="D28">
        <f t="shared" ca="1" si="2"/>
        <v>4.0419161676646706E-2</v>
      </c>
      <c r="E28">
        <f t="shared" ca="1" si="3"/>
        <v>0.95958083832335328</v>
      </c>
      <c r="F28" s="16">
        <f t="shared" ca="1" si="4"/>
        <v>-1.7458425016967576</v>
      </c>
      <c r="G28">
        <f t="shared" ca="1" si="5"/>
        <v>3.5982569743087987</v>
      </c>
      <c r="H28">
        <f t="shared" ca="1" si="6"/>
        <v>1</v>
      </c>
      <c r="I28" s="16">
        <f t="shared" ca="1" si="0"/>
        <v>2.446061434015841E-2</v>
      </c>
      <c r="J28" s="16">
        <f t="shared" ca="1" si="7"/>
        <v>1.5958547336488296E-2</v>
      </c>
      <c r="K28" s="16"/>
      <c r="L28" s="16"/>
      <c r="N28" s="14">
        <v>7.5</v>
      </c>
      <c r="O28">
        <f t="shared" si="1"/>
        <v>0</v>
      </c>
      <c r="P28" t="str">
        <f t="shared" si="8"/>
        <v>7.5 to &lt;0</v>
      </c>
      <c r="Q28">
        <f t="shared" ca="1" si="9"/>
        <v>0</v>
      </c>
      <c r="R28">
        <f t="shared" ca="1" si="11"/>
        <v>-334</v>
      </c>
      <c r="S28" s="18">
        <f t="shared" ca="1" si="10"/>
        <v>-1</v>
      </c>
      <c r="T28" s="19">
        <f t="shared" ca="1" si="12"/>
        <v>0</v>
      </c>
      <c r="AC28" t="s">
        <v>74</v>
      </c>
    </row>
    <row r="29" spans="2:30">
      <c r="B29">
        <f ca="1">LOG10(IncomeGenerator!Q27)</f>
        <v>4.6901413826188785</v>
      </c>
      <c r="C29">
        <v>15</v>
      </c>
      <c r="D29">
        <f t="shared" ca="1" si="2"/>
        <v>4.3413173652694613E-2</v>
      </c>
      <c r="E29">
        <f t="shared" ca="1" si="3"/>
        <v>0.95658682634730541</v>
      </c>
      <c r="F29" s="16">
        <f t="shared" ca="1" si="4"/>
        <v>-1.712381710620517</v>
      </c>
      <c r="G29">
        <f t="shared" ca="1" si="5"/>
        <v>3.6104593008036505</v>
      </c>
      <c r="H29">
        <f t="shared" ca="1" si="6"/>
        <v>1</v>
      </c>
      <c r="I29" s="16">
        <f t="shared" ca="1" si="0"/>
        <v>2.584672879560548E-2</v>
      </c>
      <c r="J29" s="16">
        <f t="shared" ca="1" si="7"/>
        <v>1.7566444857089133E-2</v>
      </c>
      <c r="K29" s="16"/>
      <c r="L29" s="16"/>
      <c r="AC29" t="s">
        <v>75</v>
      </c>
    </row>
    <row r="30" spans="2:30">
      <c r="B30">
        <f ca="1">LOG10(IncomeGenerator!Q28)</f>
        <v>3.9420466393843343</v>
      </c>
      <c r="C30">
        <v>16</v>
      </c>
      <c r="D30">
        <f t="shared" ca="1" si="2"/>
        <v>4.6407185628742513E-2</v>
      </c>
      <c r="E30">
        <f t="shared" ca="1" si="3"/>
        <v>0.95359281437125754</v>
      </c>
      <c r="F30" s="16">
        <f t="shared" ca="1" si="4"/>
        <v>-1.6807351430691408</v>
      </c>
      <c r="G30">
        <f t="shared" ca="1" si="5"/>
        <v>3.7419474301889264</v>
      </c>
      <c r="H30">
        <f t="shared" ca="1" si="6"/>
        <v>1</v>
      </c>
      <c r="I30" s="16">
        <f t="shared" ca="1" si="0"/>
        <v>4.5382627305636282E-2</v>
      </c>
      <c r="J30" s="16">
        <f t="shared" ca="1" si="7"/>
        <v>1.0245583231062311E-3</v>
      </c>
      <c r="K30" s="16"/>
      <c r="L30" s="16"/>
      <c r="AC30" s="14">
        <v>20</v>
      </c>
    </row>
    <row r="31" spans="2:30">
      <c r="B31">
        <f ca="1">LOG10(IncomeGenerator!Q29)</f>
        <v>4.5625653439529836</v>
      </c>
      <c r="C31">
        <v>17</v>
      </c>
      <c r="D31">
        <f t="shared" ca="1" si="2"/>
        <v>4.940119760479042E-2</v>
      </c>
      <c r="E31">
        <f t="shared" ca="1" si="3"/>
        <v>0.95059880239520955</v>
      </c>
      <c r="F31" s="16">
        <f t="shared" ca="1" si="4"/>
        <v>-1.6506875309450826</v>
      </c>
      <c r="G31">
        <f t="shared" ca="1" si="5"/>
        <v>3.7641159673949067</v>
      </c>
      <c r="H31">
        <f t="shared" ca="1" si="6"/>
        <v>1</v>
      </c>
      <c r="I31" s="16">
        <f t="shared" ca="1" si="0"/>
        <v>4.9625061467645323E-2</v>
      </c>
      <c r="J31" s="16">
        <f t="shared" ca="1" si="7"/>
        <v>-2.2386386285490334E-4</v>
      </c>
      <c r="K31" s="16"/>
      <c r="L31" s="16"/>
      <c r="AC31" t="s">
        <v>76</v>
      </c>
    </row>
    <row r="32" spans="2:30">
      <c r="B32">
        <f ca="1">LOG10(IncomeGenerator!Q30)</f>
        <v>4.943579493188702</v>
      </c>
      <c r="C32">
        <v>18</v>
      </c>
      <c r="D32">
        <f t="shared" ca="1" si="2"/>
        <v>5.239520958083832E-2</v>
      </c>
      <c r="E32">
        <f t="shared" ca="1" si="3"/>
        <v>0.94760479041916168</v>
      </c>
      <c r="F32" s="16">
        <f t="shared" ca="1" si="4"/>
        <v>-1.6220603857434295</v>
      </c>
      <c r="G32">
        <f t="shared" ca="1" si="5"/>
        <v>3.7709417050242959</v>
      </c>
      <c r="H32">
        <f t="shared" ca="1" si="6"/>
        <v>1</v>
      </c>
      <c r="I32" s="16">
        <f t="shared" ca="1" si="0"/>
        <v>5.0993222554945414E-2</v>
      </c>
      <c r="J32" s="16">
        <f t="shared" ca="1" si="7"/>
        <v>1.4019870258929062E-3</v>
      </c>
      <c r="K32" s="16"/>
      <c r="L32" s="16"/>
      <c r="AC32" s="14">
        <v>1</v>
      </c>
      <c r="AD32" t="s">
        <v>77</v>
      </c>
    </row>
    <row r="33" spans="2:20">
      <c r="B33">
        <f ca="1">LOG10(IncomeGenerator!Q31)</f>
        <v>5.1472242183610462</v>
      </c>
      <c r="C33">
        <v>19</v>
      </c>
      <c r="D33">
        <f t="shared" ca="1" si="2"/>
        <v>5.5389221556886227E-2</v>
      </c>
      <c r="E33">
        <f t="shared" ca="1" si="3"/>
        <v>0.94461077844311381</v>
      </c>
      <c r="F33" s="16">
        <f t="shared" ca="1" si="4"/>
        <v>-1.594704000146127</v>
      </c>
      <c r="G33">
        <f t="shared" ca="1" si="5"/>
        <v>3.8499090252276504</v>
      </c>
      <c r="H33">
        <f t="shared" ca="1" si="6"/>
        <v>1</v>
      </c>
      <c r="I33" s="16">
        <f t="shared" ca="1" si="0"/>
        <v>6.909396043316833E-2</v>
      </c>
      <c r="J33" s="16">
        <f t="shared" ca="1" si="7"/>
        <v>-1.3704738876282103E-2</v>
      </c>
      <c r="K33" s="16"/>
      <c r="L33" s="16"/>
    </row>
    <row r="34" spans="2:20">
      <c r="B34">
        <f ca="1">LOG10(IncomeGenerator!Q32)</f>
        <v>4.078544017516573</v>
      </c>
      <c r="C34">
        <v>20</v>
      </c>
      <c r="D34">
        <f t="shared" ca="1" si="2"/>
        <v>5.8383233532934134E-2</v>
      </c>
      <c r="E34">
        <f t="shared" ca="1" si="3"/>
        <v>0.94161676646706582</v>
      </c>
      <c r="F34" s="16">
        <f t="shared" ca="1" si="4"/>
        <v>-1.5684915216655271</v>
      </c>
      <c r="G34">
        <f t="shared" ca="1" si="5"/>
        <v>3.8594609306915122</v>
      </c>
      <c r="H34">
        <f t="shared" ca="1" si="6"/>
        <v>1</v>
      </c>
      <c r="I34" s="16">
        <f t="shared" ca="1" si="0"/>
        <v>7.1583429126158032E-2</v>
      </c>
      <c r="J34" s="16">
        <f t="shared" ca="1" si="7"/>
        <v>-1.3200195593223898E-2</v>
      </c>
      <c r="K34" s="16"/>
      <c r="L34" s="16"/>
    </row>
    <row r="35" spans="2:20">
      <c r="B35">
        <f ca="1">LOG10(IncomeGenerator!Q33)</f>
        <v>4.9555549621788737</v>
      </c>
      <c r="C35">
        <v>21</v>
      </c>
      <c r="D35">
        <f t="shared" ca="1" si="2"/>
        <v>6.1377245508982034E-2</v>
      </c>
      <c r="E35">
        <f t="shared" ca="1" si="3"/>
        <v>0.93862275449101795</v>
      </c>
      <c r="F35" s="16">
        <f t="shared" ca="1" si="4"/>
        <v>-1.5433144840974669</v>
      </c>
      <c r="G35">
        <f t="shared" ca="1" si="5"/>
        <v>3.85970294634601</v>
      </c>
      <c r="H35">
        <f t="shared" ca="1" si="6"/>
        <v>1</v>
      </c>
      <c r="I35" s="16">
        <f t="shared" ca="1" si="0"/>
        <v>7.1647386920863157E-2</v>
      </c>
      <c r="J35" s="16">
        <f t="shared" ca="1" si="7"/>
        <v>-1.0270141411881123E-2</v>
      </c>
      <c r="K35" s="16"/>
      <c r="L35" s="16"/>
    </row>
    <row r="36" spans="2:20">
      <c r="B36">
        <f ca="1">LOG10(IncomeGenerator!Q34)</f>
        <v>4.8849785634835055</v>
      </c>
      <c r="C36">
        <v>22</v>
      </c>
      <c r="D36">
        <f t="shared" ca="1" si="2"/>
        <v>6.4371257485029934E-2</v>
      </c>
      <c r="E36">
        <f t="shared" ca="1" si="3"/>
        <v>0.93562874251497008</v>
      </c>
      <c r="F36" s="16">
        <f t="shared" ca="1" si="4"/>
        <v>-1.5190793853858873</v>
      </c>
      <c r="G36">
        <f t="shared" ca="1" si="5"/>
        <v>3.9069429460776708</v>
      </c>
      <c r="H36">
        <f t="shared" ca="1" si="6"/>
        <v>1</v>
      </c>
      <c r="I36" s="16">
        <f t="shared" ca="1" si="0"/>
        <v>8.4990147012696235E-2</v>
      </c>
      <c r="J36" s="16">
        <f t="shared" ca="1" si="7"/>
        <v>-2.0618889527666301E-2</v>
      </c>
      <c r="K36" s="16"/>
      <c r="L36" s="16"/>
      <c r="O36" s="20"/>
      <c r="R36" s="21"/>
      <c r="T36" s="22"/>
    </row>
    <row r="37" spans="2:20">
      <c r="B37">
        <f ca="1">LOG10(IncomeGenerator!Q35)</f>
        <v>4.4199868277643288</v>
      </c>
      <c r="C37">
        <v>23</v>
      </c>
      <c r="D37">
        <f t="shared" ca="1" si="2"/>
        <v>6.7365269461077848E-2</v>
      </c>
      <c r="E37">
        <f t="shared" ca="1" si="3"/>
        <v>0.93263473053892221</v>
      </c>
      <c r="F37" s="16">
        <f t="shared" ca="1" si="4"/>
        <v>-1.4957050301310171</v>
      </c>
      <c r="G37">
        <f t="shared" ca="1" si="5"/>
        <v>3.9200151808029902</v>
      </c>
      <c r="H37">
        <f t="shared" ca="1" si="6"/>
        <v>1</v>
      </c>
      <c r="I37" s="16">
        <f t="shared" ca="1" si="0"/>
        <v>8.8992542895965268E-2</v>
      </c>
      <c r="J37" s="16">
        <f t="shared" ca="1" si="7"/>
        <v>-2.162727343488742E-2</v>
      </c>
      <c r="K37" s="16"/>
      <c r="L37" s="16"/>
      <c r="O37" s="20"/>
      <c r="R37" s="21"/>
      <c r="T37" s="22"/>
    </row>
    <row r="38" spans="2:20">
      <c r="B38">
        <f ca="1">LOG10(IncomeGenerator!Q36)</f>
        <v>3.6104593008036505</v>
      </c>
      <c r="C38">
        <v>24</v>
      </c>
      <c r="D38">
        <f t="shared" ca="1" si="2"/>
        <v>7.0359281437125748E-2</v>
      </c>
      <c r="E38">
        <f t="shared" ca="1" si="3"/>
        <v>0.92964071856287422</v>
      </c>
      <c r="F38" s="16">
        <f t="shared" ca="1" si="4"/>
        <v>-1.4731204398666056</v>
      </c>
      <c r="G38">
        <f t="shared" ca="1" si="5"/>
        <v>3.9323563830296484</v>
      </c>
      <c r="H38">
        <f t="shared" ca="1" si="6"/>
        <v>1</v>
      </c>
      <c r="I38" s="16">
        <f t="shared" ca="1" si="0"/>
        <v>9.2898306395341995E-2</v>
      </c>
      <c r="J38" s="16">
        <f t="shared" ca="1" si="7"/>
        <v>-2.2539024958216247E-2</v>
      </c>
      <c r="K38" s="16"/>
      <c r="L38" s="16"/>
      <c r="O38" s="20"/>
      <c r="R38" s="21"/>
      <c r="T38" s="22"/>
    </row>
    <row r="39" spans="2:20">
      <c r="B39">
        <f ca="1">LOG10(IncomeGenerator!Q37)</f>
        <v>4.6093892391105884</v>
      </c>
      <c r="C39">
        <v>25</v>
      </c>
      <c r="D39">
        <f t="shared" ca="1" si="2"/>
        <v>7.3353293413173648E-2</v>
      </c>
      <c r="E39">
        <f t="shared" ca="1" si="3"/>
        <v>0.92664670658682635</v>
      </c>
      <c r="F39" s="16">
        <f t="shared" ca="1" si="4"/>
        <v>-1.4512631910577392</v>
      </c>
      <c r="G39">
        <f t="shared" ca="1" si="5"/>
        <v>3.9420466393843343</v>
      </c>
      <c r="H39">
        <f t="shared" ca="1" si="6"/>
        <v>1</v>
      </c>
      <c r="I39" s="16">
        <f t="shared" ca="1" si="0"/>
        <v>9.6052834366873618E-2</v>
      </c>
      <c r="J39" s="16">
        <f t="shared" ca="1" si="7"/>
        <v>-2.269954095369997E-2</v>
      </c>
      <c r="K39" s="16"/>
      <c r="L39" s="16"/>
      <c r="O39" s="20"/>
      <c r="R39" s="21"/>
      <c r="T39" s="22"/>
    </row>
    <row r="40" spans="2:20">
      <c r="B40">
        <f ca="1">LOG10(IncomeGenerator!Q38)</f>
        <v>4.9017734369493633</v>
      </c>
      <c r="C40">
        <v>26</v>
      </c>
      <c r="D40">
        <f t="shared" ca="1" si="2"/>
        <v>7.6347305389221562E-2</v>
      </c>
      <c r="E40">
        <f t="shared" ca="1" si="3"/>
        <v>0.92365269461077848</v>
      </c>
      <c r="F40" s="16">
        <f t="shared" ca="1" si="4"/>
        <v>-1.4300780795660555</v>
      </c>
      <c r="G40">
        <f t="shared" ca="1" si="5"/>
        <v>3.9504155817507471</v>
      </c>
      <c r="H40">
        <f t="shared" ca="1" si="6"/>
        <v>1</v>
      </c>
      <c r="I40" s="16">
        <f t="shared" ca="1" si="0"/>
        <v>9.8840020520866545E-2</v>
      </c>
      <c r="J40" s="16">
        <f t="shared" ca="1" si="7"/>
        <v>-2.2492715131644983E-2</v>
      </c>
      <c r="K40" s="16"/>
      <c r="L40" s="16"/>
      <c r="O40" s="20"/>
      <c r="R40" s="21"/>
      <c r="T40" s="22"/>
    </row>
    <row r="41" spans="2:20">
      <c r="B41">
        <f ca="1">LOG10(IncomeGenerator!Q39)</f>
        <v>5.000358726533376</v>
      </c>
      <c r="C41">
        <v>27</v>
      </c>
      <c r="D41">
        <f t="shared" ca="1" si="2"/>
        <v>7.9341317365269462E-2</v>
      </c>
      <c r="E41">
        <f t="shared" ca="1" si="3"/>
        <v>0.9206586826347305</v>
      </c>
      <c r="F41" s="16">
        <f t="shared" ca="1" si="4"/>
        <v>-1.4095160372914728</v>
      </c>
      <c r="G41">
        <f t="shared" ca="1" si="5"/>
        <v>3.9637101897791509</v>
      </c>
      <c r="H41">
        <f t="shared" ca="1" si="6"/>
        <v>1</v>
      </c>
      <c r="I41" s="16">
        <f t="shared" ca="1" si="0"/>
        <v>0.10338857673157481</v>
      </c>
      <c r="J41" s="16">
        <f t="shared" ca="1" si="7"/>
        <v>-2.4047259366305349E-2</v>
      </c>
      <c r="K41" s="16"/>
      <c r="L41" s="16"/>
      <c r="O41" s="20"/>
      <c r="R41" s="21"/>
      <c r="T41" s="22"/>
    </row>
    <row r="42" spans="2:20">
      <c r="B42">
        <f ca="1">LOG10(IncomeGenerator!Q40)</f>
        <v>5.296998042292433</v>
      </c>
      <c r="C42">
        <v>28</v>
      </c>
      <c r="D42">
        <f t="shared" ca="1" si="2"/>
        <v>8.2335329341317362E-2</v>
      </c>
      <c r="E42">
        <f t="shared" ca="1" si="3"/>
        <v>0.91766467065868262</v>
      </c>
      <c r="F42" s="16">
        <f t="shared" ca="1" si="4"/>
        <v>-1.3895332457446967</v>
      </c>
      <c r="G42">
        <f t="shared" ca="1" si="5"/>
        <v>3.9755893641533304</v>
      </c>
      <c r="H42">
        <f t="shared" ca="1" si="6"/>
        <v>1</v>
      </c>
      <c r="I42" s="16">
        <f t="shared" ca="1" si="0"/>
        <v>0.10757976006723051</v>
      </c>
      <c r="J42" s="16">
        <f t="shared" ca="1" si="7"/>
        <v>-2.5244430725913147E-2</v>
      </c>
      <c r="K42" s="16"/>
      <c r="L42" s="16"/>
      <c r="O42" s="20"/>
      <c r="R42" s="21"/>
      <c r="T42" s="22"/>
    </row>
    <row r="43" spans="2:20">
      <c r="B43">
        <f ca="1">LOG10(IncomeGenerator!Q41)</f>
        <v>5.1412057312098858</v>
      </c>
      <c r="C43">
        <v>29</v>
      </c>
      <c r="D43">
        <f t="shared" ca="1" si="2"/>
        <v>8.5329341317365276E-2</v>
      </c>
      <c r="E43">
        <f t="shared" ca="1" si="3"/>
        <v>0.91467065868263475</v>
      </c>
      <c r="F43" s="16">
        <f t="shared" ca="1" si="4"/>
        <v>-1.3700904049585245</v>
      </c>
      <c r="G43">
        <f t="shared" ca="1" si="5"/>
        <v>4.0011884248403184</v>
      </c>
      <c r="H43">
        <f t="shared" ca="1" si="6"/>
        <v>1</v>
      </c>
      <c r="I43" s="16">
        <f t="shared" ca="1" si="0"/>
        <v>0.11702461296311496</v>
      </c>
      <c r="J43" s="16">
        <f t="shared" ca="1" si="7"/>
        <v>-3.1695271645749687E-2</v>
      </c>
      <c r="K43" s="16"/>
      <c r="L43" s="16"/>
      <c r="O43" s="20"/>
      <c r="R43" s="21"/>
      <c r="T43" s="22"/>
    </row>
    <row r="44" spans="2:20">
      <c r="B44">
        <f ca="1">LOG10(IncomeGenerator!Q42)</f>
        <v>4.3244529829742957</v>
      </c>
      <c r="C44">
        <v>30</v>
      </c>
      <c r="D44">
        <f t="shared" ca="1" si="2"/>
        <v>8.8323353293413176E-2</v>
      </c>
      <c r="E44">
        <f t="shared" ca="1" si="3"/>
        <v>0.91167664670658688</v>
      </c>
      <c r="F44" s="16">
        <f t="shared" ca="1" si="4"/>
        <v>-1.3511521260686532</v>
      </c>
      <c r="G44">
        <f t="shared" ca="1" si="5"/>
        <v>4.0470053665747114</v>
      </c>
      <c r="H44">
        <f t="shared" ca="1" si="6"/>
        <v>1</v>
      </c>
      <c r="I44" s="16">
        <f t="shared" ca="1" si="0"/>
        <v>0.1353654177898663</v>
      </c>
      <c r="J44" s="16">
        <f t="shared" ca="1" si="7"/>
        <v>-4.7042064496453123E-2</v>
      </c>
      <c r="K44" s="16"/>
      <c r="L44" s="16"/>
      <c r="O44" s="20"/>
      <c r="R44" s="21"/>
      <c r="T44" s="22"/>
    </row>
    <row r="45" spans="2:20">
      <c r="B45">
        <f ca="1">LOG10(IncomeGenerator!Q43)</f>
        <v>4.2832223445023239</v>
      </c>
      <c r="C45">
        <v>31</v>
      </c>
      <c r="D45">
        <f t="shared" ca="1" si="2"/>
        <v>9.1317365269461076E-2</v>
      </c>
      <c r="E45">
        <f t="shared" ca="1" si="3"/>
        <v>0.9086826347305389</v>
      </c>
      <c r="F45" s="16">
        <f t="shared" ca="1" si="4"/>
        <v>-1.3326864231966631</v>
      </c>
      <c r="G45">
        <f t="shared" ca="1" si="5"/>
        <v>4.0501522306769022</v>
      </c>
      <c r="H45">
        <f t="shared" ca="1" si="6"/>
        <v>1</v>
      </c>
      <c r="I45" s="16">
        <f t="shared" ca="1" si="0"/>
        <v>0.13669372465567153</v>
      </c>
      <c r="J45" s="16">
        <f t="shared" ca="1" si="7"/>
        <v>-4.5376359386210458E-2</v>
      </c>
      <c r="K45" s="16"/>
      <c r="L45" s="16"/>
      <c r="O45" s="20"/>
    </row>
    <row r="46" spans="2:20">
      <c r="B46">
        <f ca="1">LOG10(IncomeGenerator!Q44)</f>
        <v>4.7304456905150118</v>
      </c>
      <c r="C46">
        <v>32</v>
      </c>
      <c r="D46">
        <f t="shared" ca="1" si="2"/>
        <v>9.4311377245508976E-2</v>
      </c>
      <c r="E46">
        <f t="shared" ca="1" si="3"/>
        <v>0.90568862275449102</v>
      </c>
      <c r="F46" s="16">
        <f t="shared" ca="1" si="4"/>
        <v>-1.3146642857041282</v>
      </c>
      <c r="G46">
        <f t="shared" ca="1" si="5"/>
        <v>4.0522640648839179</v>
      </c>
      <c r="H46">
        <f t="shared" ca="1" si="6"/>
        <v>1</v>
      </c>
      <c r="I46" s="16">
        <f t="shared" ca="1" si="0"/>
        <v>0.13759012132689252</v>
      </c>
      <c r="J46" s="16">
        <f t="shared" ca="1" si="7"/>
        <v>-4.3278744081383547E-2</v>
      </c>
      <c r="K46" s="16"/>
      <c r="L46" s="16"/>
      <c r="O46" s="20"/>
    </row>
    <row r="47" spans="2:20">
      <c r="B47">
        <f ca="1">LOG10(IncomeGenerator!Q45)</f>
        <v>5.1045612483325442</v>
      </c>
      <c r="C47">
        <v>33</v>
      </c>
      <c r="D47">
        <f t="shared" ca="1" si="2"/>
        <v>9.730538922155689E-2</v>
      </c>
      <c r="E47">
        <f t="shared" ca="1" si="3"/>
        <v>0.90269461077844315</v>
      </c>
      <c r="F47" s="16">
        <f t="shared" ca="1" si="4"/>
        <v>-1.2970593159773589</v>
      </c>
      <c r="G47">
        <f t="shared" ca="1" si="5"/>
        <v>4.0572285925250222</v>
      </c>
      <c r="H47">
        <f t="shared" ca="1" si="6"/>
        <v>1</v>
      </c>
      <c r="I47" s="16">
        <f t="shared" ca="1" si="0"/>
        <v>0.13971315764354192</v>
      </c>
      <c r="J47" s="16">
        <f t="shared" ca="1" si="7"/>
        <v>-4.2407768421985029E-2</v>
      </c>
      <c r="K47" s="16"/>
      <c r="L47" s="16"/>
      <c r="O47" s="20"/>
    </row>
    <row r="48" spans="2:20">
      <c r="B48">
        <f ca="1">LOG10(IncomeGenerator!Q46)</f>
        <v>3.2729252668212685</v>
      </c>
      <c r="C48">
        <v>34</v>
      </c>
      <c r="D48">
        <f t="shared" ca="1" si="2"/>
        <v>0.10029940119760479</v>
      </c>
      <c r="E48">
        <f t="shared" ca="1" si="3"/>
        <v>0.89970059880239517</v>
      </c>
      <c r="F48" s="16">
        <f t="shared" ca="1" si="4"/>
        <v>-1.279847421011352</v>
      </c>
      <c r="G48">
        <f t="shared" ca="1" si="5"/>
        <v>4.0660944673378046</v>
      </c>
      <c r="H48">
        <f t="shared" ca="1" si="6"/>
        <v>1</v>
      </c>
      <c r="I48" s="16">
        <f t="shared" ca="1" si="0"/>
        <v>0.14355972211855564</v>
      </c>
      <c r="J48" s="16">
        <f t="shared" ca="1" si="7"/>
        <v>-4.3260320920950848E-2</v>
      </c>
      <c r="K48" s="16"/>
      <c r="L48" s="16"/>
      <c r="O48" s="20"/>
    </row>
    <row r="49" spans="2:29">
      <c r="B49">
        <f ca="1">LOG10(IncomeGenerator!Q47)</f>
        <v>4.8954216971810638</v>
      </c>
      <c r="C49">
        <v>35</v>
      </c>
      <c r="D49">
        <f t="shared" ca="1" si="2"/>
        <v>0.10329341317365269</v>
      </c>
      <c r="E49">
        <f t="shared" ca="1" si="3"/>
        <v>0.8967065868263473</v>
      </c>
      <c r="F49" s="16">
        <f t="shared" ca="1" si="4"/>
        <v>-1.263006548446578</v>
      </c>
      <c r="G49">
        <f t="shared" ca="1" si="5"/>
        <v>4.0693508061379591</v>
      </c>
      <c r="H49">
        <f t="shared" ca="1" si="6"/>
        <v>1</v>
      </c>
      <c r="I49" s="16">
        <f t="shared" ca="1" si="0"/>
        <v>0.14499030575205454</v>
      </c>
      <c r="J49" s="16">
        <f t="shared" ca="1" si="7"/>
        <v>-4.1696892578401853E-2</v>
      </c>
      <c r="K49" s="16"/>
      <c r="L49" s="16"/>
      <c r="O49" s="20"/>
    </row>
    <row r="50" spans="2:29">
      <c r="B50">
        <f ca="1">LOG10(IncomeGenerator!Q48)</f>
        <v>3.2137571405260417</v>
      </c>
      <c r="C50">
        <v>36</v>
      </c>
      <c r="D50">
        <f t="shared" ca="1" si="2"/>
        <v>0.1062874251497006</v>
      </c>
      <c r="E50">
        <f t="shared" ca="1" si="3"/>
        <v>0.89371257485029942</v>
      </c>
      <c r="F50" s="16">
        <f t="shared" ca="1" si="4"/>
        <v>-1.2465164595577936</v>
      </c>
      <c r="G50">
        <f t="shared" ca="1" si="5"/>
        <v>4.0727944988314055</v>
      </c>
      <c r="H50">
        <f t="shared" ca="1" si="6"/>
        <v>1</v>
      </c>
      <c r="I50" s="16">
        <f t="shared" ca="1" si="0"/>
        <v>0.14651360520004433</v>
      </c>
      <c r="J50" s="16">
        <f t="shared" ca="1" si="7"/>
        <v>-4.0226180050343729E-2</v>
      </c>
      <c r="K50" s="16"/>
      <c r="L50" s="16"/>
      <c r="O50" s="20"/>
      <c r="AC50" t="s">
        <v>78</v>
      </c>
    </row>
    <row r="51" spans="2:29">
      <c r="B51">
        <f ca="1">LOG10(IncomeGenerator!Q49)</f>
        <v>5.080776222123248</v>
      </c>
      <c r="C51">
        <v>37</v>
      </c>
      <c r="D51">
        <f t="shared" ca="1" si="2"/>
        <v>0.1092814371257485</v>
      </c>
      <c r="E51">
        <f t="shared" ca="1" si="3"/>
        <v>0.89071856287425155</v>
      </c>
      <c r="F51" s="16">
        <f t="shared" ca="1" si="4"/>
        <v>-1.2303585331338815</v>
      </c>
      <c r="G51">
        <f t="shared" ca="1" si="5"/>
        <v>4.0768000698666693</v>
      </c>
      <c r="H51">
        <f t="shared" ca="1" si="6"/>
        <v>1</v>
      </c>
      <c r="I51" s="16">
        <f t="shared" ca="1" si="0"/>
        <v>0.14829891711204848</v>
      </c>
      <c r="J51" s="16">
        <f t="shared" ca="1" si="7"/>
        <v>-3.901747998629998E-2</v>
      </c>
      <c r="K51" s="16"/>
      <c r="L51" s="16"/>
      <c r="AC51">
        <f ca="1">CORREL(OFFSET($F$15,0,0,Q2,1),OFFSET($G$15,0,0,Q2,1))</f>
        <v>0.95465745457011053</v>
      </c>
    </row>
    <row r="52" spans="2:29">
      <c r="B52">
        <f ca="1">LOG10(IncomeGenerator!Q50)</f>
        <v>4.558463854694951</v>
      </c>
      <c r="C52">
        <v>38</v>
      </c>
      <c r="D52">
        <f t="shared" ca="1" si="2"/>
        <v>0.1122754491017964</v>
      </c>
      <c r="E52">
        <f t="shared" ca="1" si="3"/>
        <v>0.88772455089820357</v>
      </c>
      <c r="F52" s="16">
        <f t="shared" ca="1" si="4"/>
        <v>-1.2145155953195008</v>
      </c>
      <c r="G52">
        <f t="shared" ca="1" si="5"/>
        <v>4.078544017516573</v>
      </c>
      <c r="H52">
        <f t="shared" ca="1" si="6"/>
        <v>1</v>
      </c>
      <c r="I52" s="16">
        <f t="shared" ca="1" si="0"/>
        <v>0.14908073562362781</v>
      </c>
      <c r="J52" s="16">
        <f t="shared" ca="1" si="7"/>
        <v>-3.6805286521831404E-2</v>
      </c>
      <c r="K52" s="16"/>
      <c r="L52" s="16"/>
      <c r="R52" s="23"/>
      <c r="T52" s="23"/>
      <c r="AC52" t="s">
        <v>79</v>
      </c>
    </row>
    <row r="53" spans="2:29">
      <c r="B53">
        <f ca="1">LOG10(IncomeGenerator!Q51)</f>
        <v>4.4819627096501966</v>
      </c>
      <c r="C53">
        <v>39</v>
      </c>
      <c r="D53">
        <f t="shared" ca="1" si="2"/>
        <v>0.11526946107784432</v>
      </c>
      <c r="E53">
        <f t="shared" ca="1" si="3"/>
        <v>0.8847305389221557</v>
      </c>
      <c r="F53" s="16">
        <f t="shared" ca="1" si="4"/>
        <v>-1.1989717713854906</v>
      </c>
      <c r="G53">
        <f t="shared" ca="1" si="5"/>
        <v>4.0875410848311038</v>
      </c>
      <c r="H53">
        <f t="shared" ca="1" si="6"/>
        <v>1</v>
      </c>
      <c r="I53" s="16">
        <f t="shared" ca="1" si="0"/>
        <v>0.15315783291250845</v>
      </c>
      <c r="J53" s="16">
        <f t="shared" ca="1" si="7"/>
        <v>-3.7888371834664133E-2</v>
      </c>
      <c r="K53" s="16"/>
      <c r="L53" s="16"/>
      <c r="R53" s="23"/>
      <c r="T53" s="23"/>
      <c r="AC53" t="s">
        <v>80</v>
      </c>
    </row>
    <row r="54" spans="2:29">
      <c r="B54">
        <f ca="1">LOG10(IncomeGenerator!Q52)</f>
        <v>5.0771170427250212</v>
      </c>
      <c r="C54">
        <v>40</v>
      </c>
      <c r="D54">
        <f t="shared" ca="1" si="2"/>
        <v>0.11826347305389222</v>
      </c>
      <c r="E54">
        <f t="shared" ca="1" si="3"/>
        <v>0.88173652694610782</v>
      </c>
      <c r="F54" s="16">
        <f t="shared" ca="1" si="4"/>
        <v>-1.1837123561092826</v>
      </c>
      <c r="G54">
        <f t="shared" ca="1" si="5"/>
        <v>4.0934005682878389</v>
      </c>
      <c r="H54">
        <f t="shared" ca="1" si="6"/>
        <v>1</v>
      </c>
      <c r="I54" s="16">
        <f t="shared" ca="1" si="0"/>
        <v>0.15585247664215998</v>
      </c>
      <c r="J54" s="16">
        <f t="shared" ca="1" si="7"/>
        <v>-3.7589003588267764E-2</v>
      </c>
      <c r="K54" s="16"/>
      <c r="L54" s="16"/>
      <c r="R54" s="23"/>
      <c r="T54" s="23"/>
      <c r="AC54" t="s">
        <v>81</v>
      </c>
    </row>
    <row r="55" spans="2:29">
      <c r="B55">
        <f ca="1">LOG10(IncomeGenerator!Q53)</f>
        <v>4.1082048825074322</v>
      </c>
      <c r="C55">
        <v>41</v>
      </c>
      <c r="D55">
        <f t="shared" ca="1" si="2"/>
        <v>0.12125748502994012</v>
      </c>
      <c r="E55">
        <f t="shared" ca="1" si="3"/>
        <v>0.87874251497005984</v>
      </c>
      <c r="F55" s="16">
        <f t="shared" ca="1" si="4"/>
        <v>-1.1687237000195956</v>
      </c>
      <c r="G55">
        <f t="shared" ca="1" si="5"/>
        <v>4.0956290300233462</v>
      </c>
      <c r="H55">
        <f t="shared" ca="1" si="6"/>
        <v>1</v>
      </c>
      <c r="I55" s="16">
        <f t="shared" ca="1" si="0"/>
        <v>0.15688545058983683</v>
      </c>
      <c r="J55" s="16">
        <f t="shared" ca="1" si="7"/>
        <v>-3.562796555989671E-2</v>
      </c>
      <c r="K55" s="16"/>
      <c r="L55" s="16"/>
      <c r="R55" s="23"/>
      <c r="T55" s="23"/>
      <c r="AC55" t="s">
        <v>82</v>
      </c>
    </row>
    <row r="56" spans="2:29">
      <c r="B56">
        <f ca="1">LOG10(IncomeGenerator!Q54)</f>
        <v>4.7928600126357814</v>
      </c>
      <c r="C56">
        <v>42</v>
      </c>
      <c r="D56">
        <f t="shared" ca="1" si="2"/>
        <v>0.12425149700598802</v>
      </c>
      <c r="E56">
        <f t="shared" ca="1" si="3"/>
        <v>0.87574850299401197</v>
      </c>
      <c r="F56" s="16">
        <f t="shared" ca="1" si="4"/>
        <v>-1.1539931092221811</v>
      </c>
      <c r="G56">
        <f t="shared" ca="1" si="5"/>
        <v>4.1082048825074322</v>
      </c>
      <c r="H56">
        <f t="shared" ca="1" si="6"/>
        <v>1</v>
      </c>
      <c r="I56" s="16">
        <f t="shared" ca="1" si="0"/>
        <v>0.16279907082566483</v>
      </c>
      <c r="J56" s="16">
        <f t="shared" ca="1" si="7"/>
        <v>-3.8547573819676814E-2</v>
      </c>
      <c r="K56" s="16"/>
      <c r="L56" s="16"/>
      <c r="R56" s="23"/>
      <c r="T56" s="23"/>
    </row>
    <row r="57" spans="2:29">
      <c r="B57">
        <f ca="1">LOG10(IncomeGenerator!Q55)</f>
        <v>4.6095105424604963</v>
      </c>
      <c r="C57">
        <v>43</v>
      </c>
      <c r="D57">
        <f t="shared" ca="1" si="2"/>
        <v>0.12724550898203593</v>
      </c>
      <c r="E57">
        <f t="shared" ca="1" si="3"/>
        <v>0.8727544910179641</v>
      </c>
      <c r="F57" s="16">
        <f t="shared" ca="1" si="4"/>
        <v>-1.1395087568987623</v>
      </c>
      <c r="G57">
        <f t="shared" ca="1" si="5"/>
        <v>4.1125764381147487</v>
      </c>
      <c r="H57">
        <f t="shared" ca="1" si="6"/>
        <v>1</v>
      </c>
      <c r="I57" s="16">
        <f t="shared" ca="1" si="0"/>
        <v>0.16488825556692735</v>
      </c>
      <c r="J57" s="16">
        <f t="shared" ca="1" si="7"/>
        <v>-3.7642746584891418E-2</v>
      </c>
      <c r="K57" s="16"/>
      <c r="L57" s="16"/>
      <c r="R57" s="23"/>
      <c r="T57" s="23"/>
    </row>
    <row r="58" spans="2:29">
      <c r="B58">
        <f ca="1">LOG10(IncomeGenerator!Q56)</f>
        <v>4.8780581043957465</v>
      </c>
      <c r="C58">
        <v>44</v>
      </c>
      <c r="D58">
        <f t="shared" ca="1" si="2"/>
        <v>0.13023952095808383</v>
      </c>
      <c r="E58">
        <f t="shared" ca="1" si="3"/>
        <v>0.86976047904191622</v>
      </c>
      <c r="F58" s="16">
        <f t="shared" ca="1" si="4"/>
        <v>-1.1252596048776413</v>
      </c>
      <c r="G58">
        <f t="shared" ca="1" si="5"/>
        <v>4.1411067263223567</v>
      </c>
      <c r="H58">
        <f t="shared" ca="1" si="6"/>
        <v>1</v>
      </c>
      <c r="I58" s="16">
        <f t="shared" ca="1" si="0"/>
        <v>0.17894699258418262</v>
      </c>
      <c r="J58" s="16">
        <f t="shared" ca="1" si="7"/>
        <v>-4.8707471626098786E-2</v>
      </c>
      <c r="K58" s="16"/>
      <c r="L58" s="16"/>
      <c r="R58" s="23"/>
      <c r="T58" s="23"/>
    </row>
    <row r="59" spans="2:29">
      <c r="B59">
        <f ca="1">LOG10(IncomeGenerator!Q57)</f>
        <v>4.677406883632476</v>
      </c>
      <c r="C59">
        <v>45</v>
      </c>
      <c r="D59">
        <f t="shared" ca="1" si="2"/>
        <v>0.13323353293413173</v>
      </c>
      <c r="E59">
        <f t="shared" ca="1" si="3"/>
        <v>0.86676646706586824</v>
      </c>
      <c r="F59" s="16">
        <f t="shared" ca="1" si="4"/>
        <v>-1.1112353339257341</v>
      </c>
      <c r="G59">
        <f t="shared" ca="1" si="5"/>
        <v>4.1451166771224379</v>
      </c>
      <c r="H59">
        <f t="shared" ca="1" si="6"/>
        <v>1</v>
      </c>
      <c r="I59" s="16">
        <f t="shared" ca="1" si="0"/>
        <v>0.18098174236976641</v>
      </c>
      <c r="J59" s="16">
        <f t="shared" ca="1" si="7"/>
        <v>-4.7748209435634681E-2</v>
      </c>
      <c r="K59" s="16"/>
      <c r="L59" s="16"/>
      <c r="R59" s="23"/>
      <c r="T59" s="23"/>
    </row>
    <row r="60" spans="2:29">
      <c r="B60">
        <f ca="1">LOG10(IncomeGenerator!Q58)</f>
        <v>4.0660944673378046</v>
      </c>
      <c r="C60">
        <v>46</v>
      </c>
      <c r="D60">
        <f t="shared" ca="1" si="2"/>
        <v>0.13622754491017963</v>
      </c>
      <c r="E60">
        <f t="shared" ca="1" si="3"/>
        <v>0.86377245508982037</v>
      </c>
      <c r="F60" s="16">
        <f t="shared" ca="1" si="4"/>
        <v>-1.0974262816189171</v>
      </c>
      <c r="G60">
        <f t="shared" ca="1" si="5"/>
        <v>4.1483856562840877</v>
      </c>
      <c r="H60">
        <f t="shared" ca="1" si="6"/>
        <v>1</v>
      </c>
      <c r="I60" s="16">
        <f t="shared" ca="1" si="0"/>
        <v>0.1826511871653371</v>
      </c>
      <c r="J60" s="16">
        <f t="shared" ca="1" si="7"/>
        <v>-4.6423642255157466E-2</v>
      </c>
      <c r="K60" s="16"/>
      <c r="L60" s="16"/>
      <c r="R60" s="23"/>
      <c r="T60" s="23"/>
    </row>
    <row r="61" spans="2:29">
      <c r="B61">
        <f ca="1">LOG10(IncomeGenerator!Q59)</f>
        <v>4.1955171620375733</v>
      </c>
      <c r="C61">
        <v>47</v>
      </c>
      <c r="D61">
        <f t="shared" ca="1" si="2"/>
        <v>0.13922155688622753</v>
      </c>
      <c r="E61">
        <f t="shared" ca="1" si="3"/>
        <v>0.8607784431137725</v>
      </c>
      <c r="F61" s="16">
        <f t="shared" ca="1" si="4"/>
        <v>-1.0838233868190816</v>
      </c>
      <c r="G61">
        <f t="shared" ca="1" si="5"/>
        <v>4.1512906934686429</v>
      </c>
      <c r="H61">
        <f t="shared" ca="1" si="6"/>
        <v>1</v>
      </c>
      <c r="I61" s="16">
        <f t="shared" ca="1" si="0"/>
        <v>0.18414281150888803</v>
      </c>
      <c r="J61" s="16">
        <f t="shared" ca="1" si="7"/>
        <v>-4.49212546226605E-2</v>
      </c>
      <c r="K61" s="16"/>
      <c r="L61" s="16"/>
      <c r="R61" s="23"/>
      <c r="T61" s="23"/>
    </row>
    <row r="62" spans="2:29">
      <c r="B62">
        <f ca="1">LOG10(IncomeGenerator!Q60)</f>
        <v>4.8406647278064323</v>
      </c>
      <c r="C62">
        <v>48</v>
      </c>
      <c r="D62">
        <f t="shared" ca="1" si="2"/>
        <v>0.14221556886227546</v>
      </c>
      <c r="E62">
        <f t="shared" ca="1" si="3"/>
        <v>0.85778443113772451</v>
      </c>
      <c r="F62" s="16">
        <f t="shared" ca="1" si="4"/>
        <v>-1.0704181399289854</v>
      </c>
      <c r="G62">
        <f t="shared" ca="1" si="5"/>
        <v>4.1722564256260002</v>
      </c>
      <c r="H62">
        <f t="shared" ca="1" si="6"/>
        <v>1</v>
      </c>
      <c r="I62" s="16">
        <f t="shared" ca="1" si="0"/>
        <v>0.19513142839663805</v>
      </c>
      <c r="J62" s="16">
        <f t="shared" ca="1" si="7"/>
        <v>-5.2915859534362591E-2</v>
      </c>
      <c r="K62" s="16"/>
      <c r="L62" s="16"/>
      <c r="R62" s="23"/>
      <c r="T62" s="23"/>
    </row>
    <row r="63" spans="2:29">
      <c r="B63">
        <f ca="1">LOG10(IncomeGenerator!Q61)</f>
        <v>4.6955024126612432</v>
      </c>
      <c r="C63">
        <v>49</v>
      </c>
      <c r="D63">
        <f t="shared" ca="1" si="2"/>
        <v>0.14520958083832336</v>
      </c>
      <c r="E63">
        <f t="shared" ca="1" si="3"/>
        <v>0.85479041916167664</v>
      </c>
      <c r="F63" s="16">
        <f t="shared" ca="1" si="4"/>
        <v>-1.0572025382151402</v>
      </c>
      <c r="G63">
        <f t="shared" ca="1" si="5"/>
        <v>4.177308656489279</v>
      </c>
      <c r="H63">
        <f t="shared" ca="1" si="6"/>
        <v>1</v>
      </c>
      <c r="I63" s="16">
        <f t="shared" ca="1" si="0"/>
        <v>0.19783784213043148</v>
      </c>
      <c r="J63" s="16">
        <f t="shared" ca="1" si="7"/>
        <v>-5.2628261292108125E-2</v>
      </c>
      <c r="K63" s="16"/>
      <c r="L63" s="16"/>
      <c r="R63" s="23"/>
      <c r="T63" s="23"/>
    </row>
    <row r="64" spans="2:29">
      <c r="B64">
        <f ca="1">LOG10(IncomeGenerator!Q62)</f>
        <v>4.0875410848311038</v>
      </c>
      <c r="C64">
        <v>50</v>
      </c>
      <c r="D64">
        <f t="shared" ca="1" si="2"/>
        <v>0.14820359281437126</v>
      </c>
      <c r="E64">
        <f t="shared" ca="1" si="3"/>
        <v>0.85179640718562877</v>
      </c>
      <c r="F64" s="16">
        <f t="shared" ca="1" si="4"/>
        <v>-1.0441690455889392</v>
      </c>
      <c r="G64">
        <f t="shared" ca="1" si="5"/>
        <v>4.1823751069334811</v>
      </c>
      <c r="H64">
        <f t="shared" ca="1" si="6"/>
        <v>1</v>
      </c>
      <c r="I64" s="16">
        <f t="shared" ca="1" si="0"/>
        <v>0.20057452315155996</v>
      </c>
      <c r="J64" s="16">
        <f t="shared" ca="1" si="7"/>
        <v>-5.2370930337188704E-2</v>
      </c>
      <c r="K64" s="16"/>
      <c r="L64" s="16"/>
      <c r="R64" s="23"/>
      <c r="T64" s="23"/>
    </row>
    <row r="65" spans="2:20">
      <c r="B65">
        <f ca="1">LOG10(IncomeGenerator!Q63)</f>
        <v>4.2677602840098992</v>
      </c>
      <c r="C65">
        <v>51</v>
      </c>
      <c r="D65">
        <f t="shared" ca="1" si="2"/>
        <v>0.15119760479041916</v>
      </c>
      <c r="E65">
        <f t="shared" ca="1" si="3"/>
        <v>0.8488023952095809</v>
      </c>
      <c r="F65" s="16">
        <f t="shared" ca="1" si="4"/>
        <v>-1.0313105563203886</v>
      </c>
      <c r="G65">
        <f t="shared" ca="1" si="5"/>
        <v>4.183547618152895</v>
      </c>
      <c r="H65">
        <f t="shared" ca="1" si="6"/>
        <v>1</v>
      </c>
      <c r="I65" s="16">
        <f t="shared" ca="1" si="0"/>
        <v>0.20121108795418435</v>
      </c>
      <c r="J65" s="16">
        <f t="shared" ca="1" si="7"/>
        <v>-5.0013483163765193E-2</v>
      </c>
      <c r="K65" s="16"/>
      <c r="L65" s="16"/>
      <c r="R65" s="23"/>
      <c r="T65" s="23"/>
    </row>
    <row r="66" spans="2:20">
      <c r="B66">
        <f ca="1">LOG10(IncomeGenerator!Q64)</f>
        <v>4.2191809728491076</v>
      </c>
      <c r="C66">
        <v>52</v>
      </c>
      <c r="D66">
        <f t="shared" ca="1" si="2"/>
        <v>0.15419161676646706</v>
      </c>
      <c r="E66">
        <f t="shared" ca="1" si="3"/>
        <v>0.84580838323353291</v>
      </c>
      <c r="F66" s="16">
        <f t="shared" ca="1" si="4"/>
        <v>-1.0186203622298404</v>
      </c>
      <c r="G66">
        <f t="shared" ca="1" si="5"/>
        <v>4.1949048119564267</v>
      </c>
      <c r="H66">
        <f t="shared" ca="1" si="6"/>
        <v>1</v>
      </c>
      <c r="I66" s="16">
        <f t="shared" ca="1" si="0"/>
        <v>0.20743945188460175</v>
      </c>
      <c r="J66" s="16">
        <f t="shared" ca="1" si="7"/>
        <v>-5.324783511813469E-2</v>
      </c>
      <c r="K66" s="16"/>
      <c r="L66" s="16"/>
      <c r="R66" s="23"/>
      <c r="T66" s="23"/>
    </row>
    <row r="67" spans="2:20">
      <c r="B67">
        <f ca="1">LOG10(IncomeGenerator!Q65)</f>
        <v>4.3201514096077638</v>
      </c>
      <c r="C67">
        <v>53</v>
      </c>
      <c r="D67">
        <f t="shared" ca="1" si="2"/>
        <v>0.15718562874251496</v>
      </c>
      <c r="E67">
        <f t="shared" ca="1" si="3"/>
        <v>0.84281437125748504</v>
      </c>
      <c r="F67" s="16">
        <f t="shared" ca="1" si="4"/>
        <v>-1.0060921229636037</v>
      </c>
      <c r="G67">
        <f t="shared" ca="1" si="5"/>
        <v>4.1955171620375733</v>
      </c>
      <c r="H67">
        <f t="shared" ca="1" si="6"/>
        <v>1</v>
      </c>
      <c r="I67" s="16">
        <f t="shared" ca="1" si="0"/>
        <v>0.20777847568765459</v>
      </c>
      <c r="J67" s="16">
        <f t="shared" ca="1" si="7"/>
        <v>-5.059284694513963E-2</v>
      </c>
      <c r="K67" s="16"/>
      <c r="L67" s="16"/>
      <c r="R67" s="23"/>
      <c r="T67" s="23"/>
    </row>
    <row r="68" spans="2:20">
      <c r="B68">
        <f ca="1">LOG10(IncomeGenerator!Q66)</f>
        <v>5.0960205479552059</v>
      </c>
      <c r="C68">
        <v>54</v>
      </c>
      <c r="D68">
        <f t="shared" ca="1" si="2"/>
        <v>0.16017964071856289</v>
      </c>
      <c r="E68">
        <f t="shared" ca="1" si="3"/>
        <v>0.83982035928143706</v>
      </c>
      <c r="F68" s="16">
        <f t="shared" ca="1" si="4"/>
        <v>-0.9937198390103551</v>
      </c>
      <c r="G68">
        <f t="shared" ca="1" si="5"/>
        <v>4.1999066146435338</v>
      </c>
      <c r="H68">
        <f t="shared" ca="1" si="6"/>
        <v>1</v>
      </c>
      <c r="I68" s="16">
        <f t="shared" ca="1" si="0"/>
        <v>0.21021823351723842</v>
      </c>
      <c r="J68" s="16">
        <f t="shared" ca="1" si="7"/>
        <v>-5.0038592798675535E-2</v>
      </c>
      <c r="K68" s="16"/>
      <c r="L68" s="16"/>
      <c r="R68" s="23"/>
      <c r="T68" s="23"/>
    </row>
    <row r="69" spans="2:20">
      <c r="B69">
        <f ca="1">LOG10(IncomeGenerator!Q67)</f>
        <v>4.9494332485007568</v>
      </c>
      <c r="C69">
        <v>55</v>
      </c>
      <c r="D69">
        <f t="shared" ca="1" si="2"/>
        <v>0.16317365269461079</v>
      </c>
      <c r="E69">
        <f t="shared" ca="1" si="3"/>
        <v>0.83682634730538918</v>
      </c>
      <c r="F69" s="16">
        <f t="shared" ca="1" si="4"/>
        <v>-0.98149782715935407</v>
      </c>
      <c r="G69">
        <f t="shared" ca="1" si="5"/>
        <v>4.2007267266376589</v>
      </c>
      <c r="H69">
        <f t="shared" ca="1" si="6"/>
        <v>1</v>
      </c>
      <c r="I69" s="16">
        <f t="shared" ca="1" si="0"/>
        <v>0.21067592877614416</v>
      </c>
      <c r="J69" s="16">
        <f t="shared" ca="1" si="7"/>
        <v>-4.7502276081533373E-2</v>
      </c>
      <c r="K69" s="16"/>
      <c r="L69" s="16"/>
      <c r="R69" s="23"/>
      <c r="T69" s="23"/>
    </row>
    <row r="70" spans="2:20">
      <c r="B70">
        <f ca="1">LOG10(IncomeGenerator!Q68)</f>
        <v>4.8265548744337305</v>
      </c>
      <c r="C70">
        <v>56</v>
      </c>
      <c r="D70">
        <f t="shared" ca="1" si="2"/>
        <v>0.16616766467065869</v>
      </c>
      <c r="E70">
        <f t="shared" ca="1" si="3"/>
        <v>0.83383233532934131</v>
      </c>
      <c r="F70" s="16">
        <f t="shared" ca="1" si="4"/>
        <v>-0.96942069813877918</v>
      </c>
      <c r="G70">
        <f t="shared" ca="1" si="5"/>
        <v>4.2120815551773454</v>
      </c>
      <c r="H70">
        <f t="shared" ca="1" si="6"/>
        <v>1</v>
      </c>
      <c r="I70" s="16">
        <f t="shared" ca="1" si="0"/>
        <v>0.21707277505797803</v>
      </c>
      <c r="J70" s="16">
        <f t="shared" ca="1" si="7"/>
        <v>-5.0905110387319347E-2</v>
      </c>
      <c r="K70" s="16"/>
      <c r="L70" s="16"/>
      <c r="R70" s="23"/>
      <c r="T70" s="23"/>
    </row>
    <row r="71" spans="2:20">
      <c r="B71">
        <f ca="1">LOG10(IncomeGenerator!Q69)</f>
        <v>5.2544496791153747</v>
      </c>
      <c r="C71">
        <v>57</v>
      </c>
      <c r="D71">
        <f t="shared" ca="1" si="2"/>
        <v>0.16916167664670659</v>
      </c>
      <c r="E71">
        <f t="shared" ca="1" si="3"/>
        <v>0.83083832335329344</v>
      </c>
      <c r="F71" s="16">
        <f t="shared" ca="1" si="4"/>
        <v>-0.95748333620476933</v>
      </c>
      <c r="G71">
        <f t="shared" ca="1" si="5"/>
        <v>4.2191809728491076</v>
      </c>
      <c r="H71">
        <f t="shared" ca="1" si="6"/>
        <v>1</v>
      </c>
      <c r="I71" s="16">
        <f t="shared" ca="1" si="0"/>
        <v>0.22112867739443018</v>
      </c>
      <c r="J71" s="16">
        <f t="shared" ca="1" si="7"/>
        <v>-5.1967000747723591E-2</v>
      </c>
      <c r="K71" s="16"/>
      <c r="L71" s="16"/>
      <c r="R71" s="23"/>
      <c r="T71" s="23"/>
    </row>
    <row r="72" spans="2:20">
      <c r="B72">
        <f ca="1">LOG10(IncomeGenerator!Q70)</f>
        <v>3.7709417050242959</v>
      </c>
      <c r="C72">
        <v>58</v>
      </c>
      <c r="D72">
        <f t="shared" ca="1" si="2"/>
        <v>0.17215568862275449</v>
      </c>
      <c r="E72">
        <f t="shared" ca="1" si="3"/>
        <v>0.82784431137724557</v>
      </c>
      <c r="F72" s="16">
        <f t="shared" ca="1" si="4"/>
        <v>-0.94568088047960452</v>
      </c>
      <c r="G72">
        <f t="shared" ca="1" si="5"/>
        <v>4.2298040143573292</v>
      </c>
      <c r="H72">
        <f t="shared" ca="1" si="6"/>
        <v>1</v>
      </c>
      <c r="I72" s="16">
        <f t="shared" ca="1" si="0"/>
        <v>0.22727787025300319</v>
      </c>
      <c r="J72" s="16">
        <f t="shared" ca="1" si="7"/>
        <v>-5.5122181630248707E-2</v>
      </c>
      <c r="K72" s="16"/>
      <c r="L72" s="16"/>
      <c r="R72" s="23"/>
      <c r="T72" s="23"/>
    </row>
    <row r="73" spans="2:20">
      <c r="B73">
        <f ca="1">LOG10(IncomeGenerator!Q71)</f>
        <v>5.0857413570059578</v>
      </c>
      <c r="C73">
        <v>59</v>
      </c>
      <c r="D73">
        <f t="shared" ca="1" si="2"/>
        <v>0.17514970059880239</v>
      </c>
      <c r="E73">
        <f t="shared" ca="1" si="3"/>
        <v>0.82485029940119758</v>
      </c>
      <c r="F73" s="16">
        <f t="shared" ca="1" si="4"/>
        <v>-0.93400870786126533</v>
      </c>
      <c r="G73">
        <f t="shared" ca="1" si="5"/>
        <v>4.2303890092081229</v>
      </c>
      <c r="H73">
        <f t="shared" ca="1" si="6"/>
        <v>1</v>
      </c>
      <c r="I73" s="16">
        <f t="shared" ca="1" si="0"/>
        <v>0.22761927337695087</v>
      </c>
      <c r="J73" s="16">
        <f t="shared" ca="1" si="7"/>
        <v>-5.2469572778148482E-2</v>
      </c>
      <c r="K73" s="16"/>
      <c r="L73" s="16"/>
      <c r="R73" s="23"/>
      <c r="T73" s="23"/>
    </row>
    <row r="74" spans="2:20">
      <c r="B74">
        <f ca="1">LOG10(IncomeGenerator!Q72)</f>
        <v>5.0486703040525747</v>
      </c>
      <c r="C74">
        <v>60</v>
      </c>
      <c r="D74">
        <f t="shared" ca="1" si="2"/>
        <v>0.17814371257485029</v>
      </c>
      <c r="E74">
        <f t="shared" ca="1" si="3"/>
        <v>0.82185628742514971</v>
      </c>
      <c r="F74" s="16">
        <f t="shared" ca="1" si="4"/>
        <v>-0.92246241734752521</v>
      </c>
      <c r="G74">
        <f t="shared" ca="1" si="5"/>
        <v>4.233652947113197</v>
      </c>
      <c r="H74">
        <f t="shared" ca="1" si="6"/>
        <v>1</v>
      </c>
      <c r="I74" s="16">
        <f t="shared" ca="1" si="0"/>
        <v>0.22952939904937267</v>
      </c>
      <c r="J74" s="16">
        <f t="shared" ca="1" si="7"/>
        <v>-5.138568647452238E-2</v>
      </c>
      <c r="K74" s="16"/>
      <c r="L74" s="16"/>
      <c r="R74" s="23"/>
      <c r="T74" s="23"/>
    </row>
    <row r="75" spans="2:20">
      <c r="B75">
        <f ca="1">LOG10(IncomeGenerator!Q73)</f>
        <v>4.8719891475127435</v>
      </c>
      <c r="C75">
        <v>61</v>
      </c>
      <c r="D75">
        <f t="shared" ca="1" si="2"/>
        <v>0.18113772455089822</v>
      </c>
      <c r="E75">
        <f t="shared" ca="1" si="3"/>
        <v>0.81886227544910173</v>
      </c>
      <c r="F75" s="16">
        <f t="shared" ca="1" si="4"/>
        <v>-0.91103781563565867</v>
      </c>
      <c r="G75">
        <f t="shared" ca="1" si="5"/>
        <v>4.2393226033509741</v>
      </c>
      <c r="H75">
        <f t="shared" ca="1" si="6"/>
        <v>1</v>
      </c>
      <c r="I75" s="16">
        <f t="shared" ca="1" si="0"/>
        <v>0.23286865416557334</v>
      </c>
      <c r="J75" s="16">
        <f t="shared" ca="1" si="7"/>
        <v>-5.1730929614675125E-2</v>
      </c>
      <c r="K75" s="16"/>
      <c r="L75" s="16"/>
      <c r="R75" s="23"/>
      <c r="T75" s="23"/>
    </row>
    <row r="76" spans="2:20">
      <c r="B76">
        <f ca="1">LOG10(IncomeGenerator!Q74)</f>
        <v>4.6093465477817013</v>
      </c>
      <c r="C76">
        <v>62</v>
      </c>
      <c r="D76">
        <f t="shared" ca="1" si="2"/>
        <v>0.18413173652694612</v>
      </c>
      <c r="E76">
        <f t="shared" ca="1" si="3"/>
        <v>0.81586826347305386</v>
      </c>
      <c r="F76" s="16">
        <f t="shared" ca="1" si="4"/>
        <v>-0.89973090387461541</v>
      </c>
      <c r="G76">
        <f t="shared" ca="1" si="5"/>
        <v>4.2584453427286899</v>
      </c>
      <c r="H76">
        <f t="shared" ca="1" si="6"/>
        <v>1</v>
      </c>
      <c r="I76" s="16">
        <f t="shared" ca="1" si="0"/>
        <v>0.2443279761615833</v>
      </c>
      <c r="J76" s="16">
        <f t="shared" ca="1" si="7"/>
        <v>-6.0196239634637189E-2</v>
      </c>
      <c r="K76" s="16"/>
      <c r="L76" s="16"/>
      <c r="R76" s="23"/>
      <c r="T76" s="23"/>
    </row>
    <row r="77" spans="2:20">
      <c r="B77">
        <f ca="1">LOG10(IncomeGenerator!Q75)</f>
        <v>4.4701593617823692</v>
      </c>
      <c r="C77">
        <v>63</v>
      </c>
      <c r="D77">
        <f t="shared" ca="1" si="2"/>
        <v>0.18712574850299402</v>
      </c>
      <c r="E77">
        <f t="shared" ca="1" si="3"/>
        <v>0.81287425149700598</v>
      </c>
      <c r="F77" s="16">
        <f t="shared" ca="1" si="4"/>
        <v>-0.88853786546013558</v>
      </c>
      <c r="G77">
        <f t="shared" ca="1" si="5"/>
        <v>4.2677602840098992</v>
      </c>
      <c r="H77">
        <f t="shared" ca="1" si="6"/>
        <v>1</v>
      </c>
      <c r="I77" s="16">
        <f t="shared" ca="1" si="0"/>
        <v>0.2500181376865877</v>
      </c>
      <c r="J77" s="16">
        <f t="shared" ca="1" si="7"/>
        <v>-6.2892389183593689E-2</v>
      </c>
      <c r="K77" s="16"/>
      <c r="L77" s="16"/>
      <c r="R77" s="23"/>
      <c r="T77" s="23"/>
    </row>
    <row r="78" spans="2:20">
      <c r="B78">
        <f ca="1">LOG10(IncomeGenerator!Q76)</f>
        <v>5.073749436818968</v>
      </c>
      <c r="C78">
        <v>64</v>
      </c>
      <c r="D78">
        <f t="shared" ca="1" si="2"/>
        <v>0.19011976047904192</v>
      </c>
      <c r="E78">
        <f t="shared" ca="1" si="3"/>
        <v>0.80988023952095811</v>
      </c>
      <c r="F78" s="16">
        <f t="shared" ca="1" si="4"/>
        <v>-0.87745505477534158</v>
      </c>
      <c r="G78">
        <f t="shared" ca="1" si="5"/>
        <v>4.2721832528590609</v>
      </c>
      <c r="H78">
        <f t="shared" ca="1" si="6"/>
        <v>1</v>
      </c>
      <c r="I78" s="16">
        <f t="shared" ca="1" si="0"/>
        <v>0.25274438692063017</v>
      </c>
      <c r="J78" s="16">
        <f t="shared" ca="1" si="7"/>
        <v>-6.2624626441588255E-2</v>
      </c>
      <c r="K78" s="16"/>
      <c r="L78" s="16"/>
      <c r="R78" s="23"/>
      <c r="T78" s="23"/>
    </row>
    <row r="79" spans="2:20">
      <c r="B79">
        <f ca="1">LOG10(IncomeGenerator!Q77)</f>
        <v>5.0416885334072745</v>
      </c>
      <c r="C79">
        <v>65</v>
      </c>
      <c r="D79">
        <f t="shared" ca="1" si="2"/>
        <v>0.19311377245508982</v>
      </c>
      <c r="E79">
        <f t="shared" ca="1" si="3"/>
        <v>0.80688622754491024</v>
      </c>
      <c r="F79" s="16">
        <f t="shared" ca="1" si="4"/>
        <v>-0.86647898678975677</v>
      </c>
      <c r="G79">
        <f t="shared" ca="1" si="5"/>
        <v>4.276984546655128</v>
      </c>
      <c r="H79">
        <f t="shared" ca="1" si="6"/>
        <v>1</v>
      </c>
      <c r="I79" s="16">
        <f t="shared" ref="I79:I142" ca="1" si="13">NORMDIST(G79,$Q$4,$R$4,TRUE)</f>
        <v>0.25572145428809334</v>
      </c>
      <c r="J79" s="16">
        <f t="shared" ca="1" si="7"/>
        <v>-6.2607681833003526E-2</v>
      </c>
      <c r="K79" s="16"/>
      <c r="L79" s="16"/>
      <c r="R79" s="23"/>
      <c r="T79" s="23"/>
    </row>
    <row r="80" spans="2:20">
      <c r="B80">
        <f ca="1">LOG10(IncomeGenerator!Q78)</f>
        <v>4.8041649219386171</v>
      </c>
      <c r="C80">
        <v>66</v>
      </c>
      <c r="D80">
        <f t="shared" ref="D80:D143" ca="1" si="14">(C80-0.5)/$Q$2</f>
        <v>0.19610778443113772</v>
      </c>
      <c r="E80">
        <f t="shared" ref="E80:E143" ca="1" si="15">1-D80</f>
        <v>0.80389221556886226</v>
      </c>
      <c r="F80" s="16">
        <f t="shared" ref="F80:F143" ca="1" si="16">NORMINV((C80-0.5)/$Q$2,0,1)</f>
        <v>-0.85560632743901077</v>
      </c>
      <c r="G80">
        <f t="shared" ref="G80:G143" ca="1" si="17">SMALL(B:B,C80)</f>
        <v>4.2778693152858382</v>
      </c>
      <c r="H80">
        <f t="shared" ref="H80:H143" ca="1" si="18">IF(ROUND($AC$32*G80,$AC$30)=ROUND($AC$32*G79,$AC$30),H79+1,$H$12)</f>
        <v>1</v>
      </c>
      <c r="I80" s="16">
        <f t="shared" ca="1" si="13"/>
        <v>0.25627205072671566</v>
      </c>
      <c r="J80" s="16">
        <f t="shared" ref="J80:J143" ca="1" si="19">D80-I80</f>
        <v>-6.0164266295577945E-2</v>
      </c>
      <c r="K80" s="16"/>
      <c r="L80" s="16"/>
      <c r="R80" s="23"/>
      <c r="T80" s="23"/>
    </row>
    <row r="81" spans="2:20">
      <c r="B81">
        <f ca="1">LOG10(IncomeGenerator!Q79)</f>
        <v>4.7296914781343808</v>
      </c>
      <c r="C81">
        <v>67</v>
      </c>
      <c r="D81">
        <f t="shared" ca="1" si="14"/>
        <v>0.19910179640718562</v>
      </c>
      <c r="E81">
        <f t="shared" ca="1" si="15"/>
        <v>0.80089820359281438</v>
      </c>
      <c r="F81" s="16">
        <f t="shared" ca="1" si="16"/>
        <v>-0.84483388471554344</v>
      </c>
      <c r="G81">
        <f t="shared" ca="1" si="17"/>
        <v>4.278796578452158</v>
      </c>
      <c r="H81">
        <f t="shared" ca="1" si="18"/>
        <v>1</v>
      </c>
      <c r="I81" s="16">
        <f t="shared" ca="1" si="13"/>
        <v>0.25684975427733714</v>
      </c>
      <c r="J81" s="16">
        <f t="shared" ca="1" si="19"/>
        <v>-5.7747957870151523E-2</v>
      </c>
      <c r="K81" s="16"/>
      <c r="L81" s="16"/>
      <c r="R81" s="23"/>
      <c r="T81" s="23"/>
    </row>
    <row r="82" spans="2:20">
      <c r="B82">
        <f ca="1">LOG10(IncomeGenerator!Q80)</f>
        <v>4.9637187563098601</v>
      </c>
      <c r="C82">
        <v>68</v>
      </c>
      <c r="D82">
        <f t="shared" ca="1" si="14"/>
        <v>0.20209580838323354</v>
      </c>
      <c r="E82">
        <f t="shared" ca="1" si="15"/>
        <v>0.7979041916167664</v>
      </c>
      <c r="F82" s="16">
        <f t="shared" ca="1" si="16"/>
        <v>-0.83415860040782941</v>
      </c>
      <c r="G82">
        <f t="shared" ca="1" si="17"/>
        <v>4.2792479520472266</v>
      </c>
      <c r="H82">
        <f t="shared" ca="1" si="18"/>
        <v>1</v>
      </c>
      <c r="I82" s="16">
        <f t="shared" ca="1" si="13"/>
        <v>0.25713121413663087</v>
      </c>
      <c r="J82" s="16">
        <f t="shared" ca="1" si="19"/>
        <v>-5.5035405753397326E-2</v>
      </c>
      <c r="K82" s="16"/>
      <c r="L82" s="16"/>
      <c r="R82" s="23"/>
      <c r="T82" s="23"/>
    </row>
    <row r="83" spans="2:20">
      <c r="B83">
        <f ca="1">LOG10(IncomeGenerator!Q81)</f>
        <v>4.3197904620010599</v>
      </c>
      <c r="C83">
        <v>69</v>
      </c>
      <c r="D83">
        <f t="shared" ca="1" si="14"/>
        <v>0.20508982035928144</v>
      </c>
      <c r="E83">
        <f t="shared" ca="1" si="15"/>
        <v>0.79491017964071853</v>
      </c>
      <c r="F83" s="16">
        <f t="shared" ca="1" si="16"/>
        <v>-0.82357754243195536</v>
      </c>
      <c r="G83">
        <f t="shared" ca="1" si="17"/>
        <v>4.2832223445023239</v>
      </c>
      <c r="H83">
        <f t="shared" ca="1" si="18"/>
        <v>1</v>
      </c>
      <c r="I83" s="16">
        <f t="shared" ca="1" si="13"/>
        <v>0.25961640390132718</v>
      </c>
      <c r="J83" s="16">
        <f t="shared" ca="1" si="19"/>
        <v>-5.4526583542045731E-2</v>
      </c>
      <c r="K83" s="16"/>
      <c r="L83" s="16"/>
      <c r="R83" s="23"/>
      <c r="T83" s="23"/>
    </row>
    <row r="84" spans="2:20">
      <c r="B84">
        <f ca="1">LOG10(IncomeGenerator!Q82)</f>
        <v>4.547642414787</v>
      </c>
      <c r="C84">
        <v>70</v>
      </c>
      <c r="D84">
        <f t="shared" ca="1" si="14"/>
        <v>0.20808383233532934</v>
      </c>
      <c r="E84">
        <f t="shared" ca="1" si="15"/>
        <v>0.79191616766467066</v>
      </c>
      <c r="F84" s="16">
        <f t="shared" ca="1" si="16"/>
        <v>-0.81308789770500423</v>
      </c>
      <c r="G84">
        <f t="shared" ca="1" si="17"/>
        <v>4.3017894055703003</v>
      </c>
      <c r="H84">
        <f t="shared" ca="1" si="18"/>
        <v>1</v>
      </c>
      <c r="I84" s="16">
        <f t="shared" ca="1" si="13"/>
        <v>0.27138848428568574</v>
      </c>
      <c r="J84" s="16">
        <f t="shared" ca="1" si="19"/>
        <v>-6.3304651950356394E-2</v>
      </c>
      <c r="K84" s="16"/>
      <c r="L84" s="16"/>
      <c r="R84" s="23"/>
      <c r="T84" s="23"/>
    </row>
    <row r="85" spans="2:20">
      <c r="B85">
        <f ca="1">LOG10(IncomeGenerator!Q83)</f>
        <v>4.934414887544512</v>
      </c>
      <c r="C85">
        <v>71</v>
      </c>
      <c r="D85">
        <f t="shared" ca="1" si="14"/>
        <v>0.21107784431137724</v>
      </c>
      <c r="E85">
        <f t="shared" ca="1" si="15"/>
        <v>0.78892215568862278</v>
      </c>
      <c r="F85" s="16">
        <f t="shared" ca="1" si="16"/>
        <v>-0.80268696551466001</v>
      </c>
      <c r="G85">
        <f t="shared" ca="1" si="17"/>
        <v>4.3022407442443074</v>
      </c>
      <c r="H85">
        <f t="shared" ca="1" si="18"/>
        <v>1</v>
      </c>
      <c r="I85" s="16">
        <f t="shared" ca="1" si="13"/>
        <v>0.27167792383610984</v>
      </c>
      <c r="J85" s="16">
        <f t="shared" ca="1" si="19"/>
        <v>-6.0600079524732592E-2</v>
      </c>
      <c r="K85" s="16"/>
      <c r="L85" s="16"/>
      <c r="R85" s="23"/>
      <c r="T85" s="23"/>
    </row>
    <row r="86" spans="2:20">
      <c r="B86">
        <f ca="1">LOG10(IncomeGenerator!Q84)</f>
        <v>4.8279698097683283</v>
      </c>
      <c r="C86">
        <v>72</v>
      </c>
      <c r="D86">
        <f t="shared" ca="1" si="14"/>
        <v>0.21407185628742514</v>
      </c>
      <c r="E86">
        <f t="shared" ca="1" si="15"/>
        <v>0.78592814371257491</v>
      </c>
      <c r="F86" s="16">
        <f t="shared" ca="1" si="16"/>
        <v>-0.79237215134388361</v>
      </c>
      <c r="G86">
        <f t="shared" ca="1" si="17"/>
        <v>4.3070121159326495</v>
      </c>
      <c r="H86">
        <f t="shared" ca="1" si="18"/>
        <v>1</v>
      </c>
      <c r="I86" s="16">
        <f t="shared" ca="1" si="13"/>
        <v>0.27474712988097594</v>
      </c>
      <c r="J86" s="16">
        <f t="shared" ca="1" si="19"/>
        <v>-6.0675273593550794E-2</v>
      </c>
      <c r="K86" s="16"/>
      <c r="L86" s="16"/>
      <c r="R86" s="23"/>
      <c r="T86" s="23"/>
    </row>
    <row r="87" spans="2:20">
      <c r="B87">
        <f ca="1">LOG10(IncomeGenerator!Q85)</f>
        <v>4.6421971291771404</v>
      </c>
      <c r="C87">
        <v>73</v>
      </c>
      <c r="D87">
        <f t="shared" ca="1" si="14"/>
        <v>0.21706586826347304</v>
      </c>
      <c r="E87">
        <f t="shared" ca="1" si="15"/>
        <v>0.78293413173652693</v>
      </c>
      <c r="F87" s="16">
        <f t="shared" ca="1" si="16"/>
        <v>-0.78214096111345432</v>
      </c>
      <c r="G87">
        <f t="shared" ca="1" si="17"/>
        <v>4.3112596516960222</v>
      </c>
      <c r="H87">
        <f t="shared" ca="1" si="18"/>
        <v>1</v>
      </c>
      <c r="I87" s="16">
        <f t="shared" ca="1" si="13"/>
        <v>0.27749368288698206</v>
      </c>
      <c r="J87" s="16">
        <f t="shared" ca="1" si="19"/>
        <v>-6.0427814623509019E-2</v>
      </c>
      <c r="K87" s="16"/>
      <c r="L87" s="16"/>
      <c r="R87" s="23"/>
      <c r="T87" s="23"/>
    </row>
    <row r="88" spans="2:20">
      <c r="B88">
        <f ca="1">LOG10(IncomeGenerator!Q86)</f>
        <v>4.9657091194038232</v>
      </c>
      <c r="C88">
        <v>74</v>
      </c>
      <c r="D88">
        <f t="shared" ca="1" si="14"/>
        <v>0.22005988023952097</v>
      </c>
      <c r="E88">
        <f t="shared" ca="1" si="15"/>
        <v>0.77994011976047906</v>
      </c>
      <c r="F88" s="16">
        <f t="shared" ca="1" si="16"/>
        <v>-0.77199099580864483</v>
      </c>
      <c r="G88">
        <f t="shared" ca="1" si="17"/>
        <v>4.3184032655404039</v>
      </c>
      <c r="H88">
        <f t="shared" ca="1" si="18"/>
        <v>1</v>
      </c>
      <c r="I88" s="16">
        <f t="shared" ca="1" si="13"/>
        <v>0.28214295222469221</v>
      </c>
      <c r="J88" s="16">
        <f t="shared" ca="1" si="19"/>
        <v>-6.208307198517124E-2</v>
      </c>
      <c r="K88" s="16"/>
      <c r="L88" s="16"/>
      <c r="R88" s="23"/>
      <c r="T88" s="23"/>
    </row>
    <row r="89" spans="2:20">
      <c r="B89">
        <f ca="1">LOG10(IncomeGenerator!Q87)</f>
        <v>4.3187361802522304</v>
      </c>
      <c r="C89">
        <v>75</v>
      </c>
      <c r="D89">
        <f t="shared" ca="1" si="14"/>
        <v>0.22305389221556887</v>
      </c>
      <c r="E89">
        <f t="shared" ca="1" si="15"/>
        <v>0.77694610778443107</v>
      </c>
      <c r="F89" s="16">
        <f t="shared" ca="1" si="16"/>
        <v>-0.76191994645949512</v>
      </c>
      <c r="G89">
        <f t="shared" ca="1" si="17"/>
        <v>4.3187361802522304</v>
      </c>
      <c r="H89">
        <f t="shared" ca="1" si="18"/>
        <v>1</v>
      </c>
      <c r="I89" s="16">
        <f t="shared" ca="1" si="13"/>
        <v>0.28236053397374861</v>
      </c>
      <c r="J89" s="16">
        <f t="shared" ca="1" si="19"/>
        <v>-5.9306641758179734E-2</v>
      </c>
      <c r="K89" s="16"/>
      <c r="L89" s="16"/>
      <c r="R89" s="23"/>
      <c r="T89" s="23"/>
    </row>
    <row r="90" spans="2:20">
      <c r="B90">
        <f ca="1">LOG10(IncomeGenerator!Q88)</f>
        <v>4.9691111065270119</v>
      </c>
      <c r="C90">
        <v>76</v>
      </c>
      <c r="D90">
        <f t="shared" ca="1" si="14"/>
        <v>0.22604790419161677</v>
      </c>
      <c r="E90">
        <f t="shared" ca="1" si="15"/>
        <v>0.7739520958083832</v>
      </c>
      <c r="F90" s="16">
        <f t="shared" ca="1" si="16"/>
        <v>-0.75192558944689847</v>
      </c>
      <c r="G90">
        <f t="shared" ca="1" si="17"/>
        <v>4.3197904620010599</v>
      </c>
      <c r="H90">
        <f t="shared" ca="1" si="18"/>
        <v>1</v>
      </c>
      <c r="I90" s="16">
        <f t="shared" ca="1" si="13"/>
        <v>0.28305010878938008</v>
      </c>
      <c r="J90" s="16">
        <f t="shared" ca="1" si="19"/>
        <v>-5.7002204597763312E-2</v>
      </c>
      <c r="K90" s="16"/>
      <c r="L90" s="16"/>
      <c r="R90" s="23"/>
      <c r="T90" s="23"/>
    </row>
    <row r="91" spans="2:20">
      <c r="B91">
        <f ca="1">LOG10(IncomeGenerator!Q89)</f>
        <v>5.1529538473907444</v>
      </c>
      <c r="C91">
        <v>77</v>
      </c>
      <c r="D91">
        <f t="shared" ca="1" si="14"/>
        <v>0.22904191616766467</v>
      </c>
      <c r="E91">
        <f t="shared" ca="1" si="15"/>
        <v>0.77095808383233533</v>
      </c>
      <c r="F91" s="16">
        <f t="shared" ca="1" si="16"/>
        <v>-0.74200578210927537</v>
      </c>
      <c r="G91">
        <f t="shared" ca="1" si="17"/>
        <v>4.3201514096077638</v>
      </c>
      <c r="H91">
        <f t="shared" ca="1" si="18"/>
        <v>1</v>
      </c>
      <c r="I91" s="16">
        <f t="shared" ca="1" si="13"/>
        <v>0.28328637964692371</v>
      </c>
      <c r="J91" s="16">
        <f t="shared" ca="1" si="19"/>
        <v>-5.4244463479259042E-2</v>
      </c>
      <c r="K91" s="16"/>
      <c r="L91" s="16"/>
      <c r="R91" s="23"/>
      <c r="T91" s="23"/>
    </row>
    <row r="92" spans="2:20">
      <c r="B92">
        <f ca="1">LOG10(IncomeGenerator!Q90)</f>
        <v>4.8911816025422059</v>
      </c>
      <c r="C92">
        <v>78</v>
      </c>
      <c r="D92">
        <f t="shared" ca="1" si="14"/>
        <v>0.23203592814371257</v>
      </c>
      <c r="E92">
        <f t="shared" ca="1" si="15"/>
        <v>0.76796407185628746</v>
      </c>
      <c r="F92" s="16">
        <f t="shared" ca="1" si="16"/>
        <v>-0.73215845862682782</v>
      </c>
      <c r="G92">
        <f t="shared" ca="1" si="17"/>
        <v>4.3244529829742957</v>
      </c>
      <c r="H92">
        <f t="shared" ca="1" si="18"/>
        <v>1</v>
      </c>
      <c r="I92" s="16">
        <f t="shared" ca="1" si="13"/>
        <v>0.28610938022122157</v>
      </c>
      <c r="J92" s="16">
        <f t="shared" ca="1" si="19"/>
        <v>-5.4073452077508993E-2</v>
      </c>
      <c r="K92" s="16"/>
      <c r="L92" s="16"/>
      <c r="R92" s="23"/>
      <c r="T92" s="23"/>
    </row>
    <row r="93" spans="2:20">
      <c r="B93">
        <f ca="1">LOG10(IncomeGenerator!Q91)</f>
        <v>4.6975929266229111</v>
      </c>
      <c r="C93">
        <v>79</v>
      </c>
      <c r="D93">
        <f t="shared" ca="1" si="14"/>
        <v>0.23502994011976047</v>
      </c>
      <c r="E93">
        <f t="shared" ca="1" si="15"/>
        <v>0.76497005988023958</v>
      </c>
      <c r="F93" s="16">
        <f t="shared" ca="1" si="16"/>
        <v>-0.72238162616243973</v>
      </c>
      <c r="G93">
        <f t="shared" ca="1" si="17"/>
        <v>4.3434270612898773</v>
      </c>
      <c r="H93">
        <f t="shared" ca="1" si="18"/>
        <v>1</v>
      </c>
      <c r="I93" s="16">
        <f t="shared" ca="1" si="13"/>
        <v>0.29871834919128604</v>
      </c>
      <c r="J93" s="16">
        <f t="shared" ca="1" si="19"/>
        <v>-6.3688409071525565E-2</v>
      </c>
      <c r="K93" s="16"/>
      <c r="L93" s="16"/>
      <c r="R93" s="23"/>
      <c r="T93" s="23"/>
    </row>
    <row r="94" spans="2:20">
      <c r="B94">
        <f ca="1">LOG10(IncomeGenerator!Q92)</f>
        <v>4.9843084705222616</v>
      </c>
      <c r="C94">
        <v>80</v>
      </c>
      <c r="D94">
        <f t="shared" ca="1" si="14"/>
        <v>0.23802395209580837</v>
      </c>
      <c r="E94">
        <f t="shared" ca="1" si="15"/>
        <v>0.7619760479041916</v>
      </c>
      <c r="F94" s="16">
        <f t="shared" ca="1" si="16"/>
        <v>-0.71267336124007763</v>
      </c>
      <c r="G94">
        <f t="shared" ca="1" si="17"/>
        <v>4.3519333683234871</v>
      </c>
      <c r="H94">
        <f t="shared" ca="1" si="18"/>
        <v>1</v>
      </c>
      <c r="I94" s="16">
        <f t="shared" ca="1" si="13"/>
        <v>0.30445193798608905</v>
      </c>
      <c r="J94" s="16">
        <f t="shared" ca="1" si="19"/>
        <v>-6.6427985890280677E-2</v>
      </c>
      <c r="K94" s="16"/>
      <c r="L94" s="16"/>
      <c r="R94" s="23"/>
      <c r="T94" s="23"/>
    </row>
    <row r="95" spans="2:20">
      <c r="B95">
        <f ca="1">LOG10(IncomeGenerator!Q93)</f>
        <v>4.276984546655128</v>
      </c>
      <c r="C95">
        <v>81</v>
      </c>
      <c r="D95">
        <f t="shared" ca="1" si="14"/>
        <v>0.2410179640718563</v>
      </c>
      <c r="E95">
        <f t="shared" ca="1" si="15"/>
        <v>0.75898203592814373</v>
      </c>
      <c r="F95" s="16">
        <f t="shared" ca="1" si="16"/>
        <v>-0.70303180634320528</v>
      </c>
      <c r="G95">
        <f t="shared" ca="1" si="17"/>
        <v>4.3528512200789997</v>
      </c>
      <c r="H95">
        <f t="shared" ca="1" si="18"/>
        <v>1</v>
      </c>
      <c r="I95" s="16">
        <f t="shared" ca="1" si="13"/>
        <v>0.30507352378850872</v>
      </c>
      <c r="J95" s="16">
        <f t="shared" ca="1" si="19"/>
        <v>-6.4055559716652416E-2</v>
      </c>
      <c r="K95" s="16"/>
      <c r="L95" s="16"/>
      <c r="R95" s="23"/>
      <c r="T95" s="23"/>
    </row>
    <row r="96" spans="2:20">
      <c r="B96">
        <f ca="1">LOG10(IncomeGenerator!Q94)</f>
        <v>4.0572285925250222</v>
      </c>
      <c r="C96">
        <v>82</v>
      </c>
      <c r="D96">
        <f t="shared" ca="1" si="14"/>
        <v>0.2440119760479042</v>
      </c>
      <c r="E96">
        <f t="shared" ca="1" si="15"/>
        <v>0.75598802395209574</v>
      </c>
      <c r="F96" s="16">
        <f t="shared" ca="1" si="16"/>
        <v>-0.6934551667172304</v>
      </c>
      <c r="G96">
        <f t="shared" ca="1" si="17"/>
        <v>4.3529955739677879</v>
      </c>
      <c r="H96">
        <f t="shared" ca="1" si="18"/>
        <v>1</v>
      </c>
      <c r="I96" s="16">
        <f t="shared" ca="1" si="13"/>
        <v>0.30517133411016334</v>
      </c>
      <c r="J96" s="16">
        <f t="shared" ca="1" si="19"/>
        <v>-6.1159358062259139E-2</v>
      </c>
      <c r="K96" s="16"/>
      <c r="L96" s="16"/>
      <c r="R96" s="23"/>
      <c r="T96" s="23"/>
    </row>
    <row r="97" spans="2:20">
      <c r="B97">
        <f ca="1">LOG10(IncomeGenerator!Q95)</f>
        <v>5.2380495534908516</v>
      </c>
      <c r="C97">
        <v>83</v>
      </c>
      <c r="D97">
        <f t="shared" ca="1" si="14"/>
        <v>0.2470059880239521</v>
      </c>
      <c r="E97">
        <f t="shared" ca="1" si="15"/>
        <v>0.75299401197604787</v>
      </c>
      <c r="F97" s="16">
        <f t="shared" ca="1" si="16"/>
        <v>-0.68394170736130844</v>
      </c>
      <c r="G97">
        <f t="shared" ca="1" si="17"/>
        <v>4.3576444722657408</v>
      </c>
      <c r="H97">
        <f t="shared" ca="1" si="18"/>
        <v>1</v>
      </c>
      <c r="I97" s="16">
        <f t="shared" ca="1" si="13"/>
        <v>0.30832871211135093</v>
      </c>
      <c r="J97" s="16">
        <f t="shared" ca="1" si="19"/>
        <v>-6.1322724087398833E-2</v>
      </c>
      <c r="K97" s="16"/>
      <c r="L97" s="16"/>
      <c r="R97" s="23"/>
      <c r="T97" s="23"/>
    </row>
    <row r="98" spans="2:20">
      <c r="B98">
        <f ca="1">LOG10(IncomeGenerator!Q96)</f>
        <v>4.1125764381147487</v>
      </c>
      <c r="C98">
        <v>84</v>
      </c>
      <c r="D98">
        <f t="shared" ca="1" si="14"/>
        <v>0.25</v>
      </c>
      <c r="E98">
        <f t="shared" ca="1" si="15"/>
        <v>0.75</v>
      </c>
      <c r="F98" s="16">
        <f t="shared" ca="1" si="16"/>
        <v>-0.67448975019608193</v>
      </c>
      <c r="G98">
        <f t="shared" ca="1" si="17"/>
        <v>4.3689898262382227</v>
      </c>
      <c r="H98">
        <f t="shared" ca="1" si="18"/>
        <v>1</v>
      </c>
      <c r="I98" s="16">
        <f t="shared" ca="1" si="13"/>
        <v>0.31609350447618589</v>
      </c>
      <c r="J98" s="16">
        <f t="shared" ca="1" si="19"/>
        <v>-6.6093504476185894E-2</v>
      </c>
      <c r="K98" s="16"/>
      <c r="L98" s="16"/>
      <c r="R98" s="23"/>
      <c r="T98" s="23"/>
    </row>
    <row r="99" spans="2:20">
      <c r="B99">
        <f ca="1">LOG10(IncomeGenerator!Q97)</f>
        <v>3.3216549989463333</v>
      </c>
      <c r="C99">
        <v>85</v>
      </c>
      <c r="D99">
        <f t="shared" ca="1" si="14"/>
        <v>0.25299401197604793</v>
      </c>
      <c r="E99">
        <f t="shared" ca="1" si="15"/>
        <v>0.74700598802395213</v>
      </c>
      <c r="F99" s="16">
        <f t="shared" ca="1" si="16"/>
        <v>-0.66509767139499976</v>
      </c>
      <c r="G99">
        <f t="shared" ca="1" si="17"/>
        <v>4.3697694984543594</v>
      </c>
      <c r="H99">
        <f t="shared" ca="1" si="18"/>
        <v>1</v>
      </c>
      <c r="I99" s="16">
        <f t="shared" ca="1" si="13"/>
        <v>0.31663015780487402</v>
      </c>
      <c r="J99" s="16">
        <f t="shared" ca="1" si="19"/>
        <v>-6.3636145828826096E-2</v>
      </c>
      <c r="K99" s="16"/>
      <c r="L99" s="16"/>
      <c r="R99" s="23"/>
      <c r="T99" s="23"/>
    </row>
    <row r="100" spans="2:20">
      <c r="B100">
        <f ca="1">LOG10(IncomeGenerator!Q98)</f>
        <v>4.2792479520472266</v>
      </c>
      <c r="C100">
        <v>86</v>
      </c>
      <c r="D100">
        <f t="shared" ca="1" si="14"/>
        <v>0.2559880239520958</v>
      </c>
      <c r="E100">
        <f t="shared" ca="1" si="15"/>
        <v>0.74401197604790426</v>
      </c>
      <c r="F100" s="16">
        <f t="shared" ca="1" si="16"/>
        <v>-0.65576389886789443</v>
      </c>
      <c r="G100">
        <f t="shared" ca="1" si="17"/>
        <v>4.3705915621889373</v>
      </c>
      <c r="H100">
        <f t="shared" ca="1" si="18"/>
        <v>1</v>
      </c>
      <c r="I100" s="16">
        <f t="shared" ca="1" si="13"/>
        <v>0.31719640779482994</v>
      </c>
      <c r="J100" s="16">
        <f t="shared" ca="1" si="19"/>
        <v>-6.1208383842734138E-2</v>
      </c>
      <c r="K100" s="16"/>
      <c r="L100" s="16"/>
      <c r="R100" s="23"/>
      <c r="T100" s="23"/>
    </row>
    <row r="101" spans="2:20">
      <c r="B101">
        <f ca="1">LOG10(IncomeGenerator!Q99)</f>
        <v>4.3729011619617308</v>
      </c>
      <c r="C101">
        <v>87</v>
      </c>
      <c r="D101">
        <f t="shared" ca="1" si="14"/>
        <v>0.25898203592814373</v>
      </c>
      <c r="E101">
        <f t="shared" ca="1" si="15"/>
        <v>0.74101796407185627</v>
      </c>
      <c r="F101" s="16">
        <f t="shared" ca="1" si="16"/>
        <v>-0.64648690988636703</v>
      </c>
      <c r="G101">
        <f t="shared" ca="1" si="17"/>
        <v>4.3729011619617308</v>
      </c>
      <c r="H101">
        <f t="shared" ca="1" si="18"/>
        <v>1</v>
      </c>
      <c r="I101" s="16">
        <f t="shared" ca="1" si="13"/>
        <v>0.31878958361409326</v>
      </c>
      <c r="J101" s="16">
        <f t="shared" ca="1" si="19"/>
        <v>-5.9807547685949536E-2</v>
      </c>
      <c r="K101" s="16"/>
      <c r="L101" s="16"/>
      <c r="R101" s="23"/>
      <c r="T101" s="23"/>
    </row>
    <row r="102" spans="2:20">
      <c r="B102">
        <f ca="1">LOG10(IncomeGenerator!Q100)</f>
        <v>4.2393226033509741</v>
      </c>
      <c r="C102">
        <v>88</v>
      </c>
      <c r="D102">
        <f t="shared" ca="1" si="14"/>
        <v>0.2619760479041916</v>
      </c>
      <c r="E102">
        <f t="shared" ca="1" si="15"/>
        <v>0.7380239520958084</v>
      </c>
      <c r="F102" s="16">
        <f t="shared" ca="1" si="16"/>
        <v>-0.63726522884138936</v>
      </c>
      <c r="G102">
        <f t="shared" ca="1" si="17"/>
        <v>4.3819009657427701</v>
      </c>
      <c r="H102">
        <f t="shared" ca="1" si="18"/>
        <v>1</v>
      </c>
      <c r="I102" s="16">
        <f t="shared" ca="1" si="13"/>
        <v>0.32502949045884733</v>
      </c>
      <c r="J102" s="16">
        <f t="shared" ca="1" si="19"/>
        <v>-6.3053442554655725E-2</v>
      </c>
      <c r="K102" s="16"/>
      <c r="L102" s="16"/>
      <c r="R102" s="23"/>
      <c r="T102" s="23"/>
    </row>
    <row r="103" spans="2:20">
      <c r="B103">
        <f ca="1">LOG10(IncomeGenerator!Q101)</f>
        <v>4.3184032655404039</v>
      </c>
      <c r="C103">
        <v>89</v>
      </c>
      <c r="D103">
        <f t="shared" ca="1" si="14"/>
        <v>0.26497005988023953</v>
      </c>
      <c r="E103">
        <f t="shared" ca="1" si="15"/>
        <v>0.73502994011976042</v>
      </c>
      <c r="F103" s="16">
        <f t="shared" ca="1" si="16"/>
        <v>-0.62809742512425404</v>
      </c>
      <c r="G103">
        <f t="shared" ca="1" si="17"/>
        <v>4.3862084293839176</v>
      </c>
      <c r="H103">
        <f t="shared" ca="1" si="18"/>
        <v>1</v>
      </c>
      <c r="I103" s="16">
        <f t="shared" ca="1" si="13"/>
        <v>0.32803361643831952</v>
      </c>
      <c r="J103" s="16">
        <f t="shared" ca="1" si="19"/>
        <v>-6.3063556558079992E-2</v>
      </c>
      <c r="K103" s="16"/>
      <c r="L103" s="16"/>
      <c r="R103" s="23"/>
      <c r="T103" s="23"/>
    </row>
    <row r="104" spans="2:20">
      <c r="B104">
        <f ca="1">LOG10(IncomeGenerator!Q102)</f>
        <v>4.685427713239374</v>
      </c>
      <c r="C104">
        <v>90</v>
      </c>
      <c r="D104">
        <f t="shared" ca="1" si="14"/>
        <v>0.2679640718562874</v>
      </c>
      <c r="E104">
        <f t="shared" ca="1" si="15"/>
        <v>0.73203592814371254</v>
      </c>
      <c r="F104" s="16">
        <f t="shared" ca="1" si="16"/>
        <v>-0.6189821111227124</v>
      </c>
      <c r="G104">
        <f t="shared" ca="1" si="17"/>
        <v>4.3939817201978775</v>
      </c>
      <c r="H104">
        <f t="shared" ca="1" si="18"/>
        <v>1</v>
      </c>
      <c r="I104" s="16">
        <f t="shared" ca="1" si="13"/>
        <v>0.33348303467697132</v>
      </c>
      <c r="J104" s="16">
        <f t="shared" ca="1" si="19"/>
        <v>-6.5518962820683924E-2</v>
      </c>
      <c r="K104" s="16"/>
      <c r="L104" s="16"/>
      <c r="R104" s="23"/>
      <c r="T104" s="23"/>
    </row>
    <row r="105" spans="2:20">
      <c r="B105">
        <f ca="1">LOG10(IncomeGenerator!Q103)</f>
        <v>4.394143806789824</v>
      </c>
      <c r="C105">
        <v>91</v>
      </c>
      <c r="D105">
        <f t="shared" ca="1" si="14"/>
        <v>0.27095808383233533</v>
      </c>
      <c r="E105">
        <f t="shared" ca="1" si="15"/>
        <v>0.72904191616766467</v>
      </c>
      <c r="F105" s="16">
        <f t="shared" ca="1" si="16"/>
        <v>-0.60991794032473934</v>
      </c>
      <c r="G105">
        <f t="shared" ca="1" si="17"/>
        <v>4.3941062759333986</v>
      </c>
      <c r="H105">
        <f t="shared" ca="1" si="18"/>
        <v>1</v>
      </c>
      <c r="I105" s="16">
        <f t="shared" ca="1" si="13"/>
        <v>0.33357064430307887</v>
      </c>
      <c r="J105" s="16">
        <f t="shared" ca="1" si="19"/>
        <v>-6.2612560470743539E-2</v>
      </c>
      <c r="K105" s="16"/>
      <c r="L105" s="16"/>
      <c r="R105" s="23"/>
      <c r="T105" s="23"/>
    </row>
    <row r="106" spans="2:20">
      <c r="B106">
        <f ca="1">LOG10(IncomeGenerator!Q104)</f>
        <v>4.8459761970772073</v>
      </c>
      <c r="C106">
        <v>92</v>
      </c>
      <c r="D106">
        <f t="shared" ca="1" si="14"/>
        <v>0.27395209580838326</v>
      </c>
      <c r="E106">
        <f t="shared" ca="1" si="15"/>
        <v>0.7260479041916168</v>
      </c>
      <c r="F106" s="16">
        <f t="shared" ca="1" si="16"/>
        <v>-0.60090360552296362</v>
      </c>
      <c r="G106">
        <f t="shared" ca="1" si="17"/>
        <v>4.394143806789824</v>
      </c>
      <c r="H106">
        <f t="shared" ca="1" si="18"/>
        <v>1</v>
      </c>
      <c r="I106" s="16">
        <f t="shared" ca="1" si="13"/>
        <v>0.33359704442001847</v>
      </c>
      <c r="J106" s="16">
        <f t="shared" ca="1" si="19"/>
        <v>-5.9644948611635218E-2</v>
      </c>
      <c r="K106" s="16"/>
      <c r="L106" s="16"/>
      <c r="R106" s="23"/>
      <c r="T106" s="23"/>
    </row>
    <row r="107" spans="2:20">
      <c r="B107">
        <f ca="1">LOG10(IncomeGenerator!Q105)</f>
        <v>4.535271391859454</v>
      </c>
      <c r="C107">
        <v>93</v>
      </c>
      <c r="D107">
        <f t="shared" ca="1" si="14"/>
        <v>0.27694610778443113</v>
      </c>
      <c r="E107">
        <f t="shared" ca="1" si="15"/>
        <v>0.72305389221556893</v>
      </c>
      <c r="F107" s="16">
        <f t="shared" ca="1" si="16"/>
        <v>-0.59193783711329606</v>
      </c>
      <c r="G107">
        <f t="shared" ca="1" si="17"/>
        <v>4.3965340752375335</v>
      </c>
      <c r="H107">
        <f t="shared" ca="1" si="18"/>
        <v>1</v>
      </c>
      <c r="I107" s="16">
        <f t="shared" ca="1" si="13"/>
        <v>0.33528010989448009</v>
      </c>
      <c r="J107" s="16">
        <f t="shared" ca="1" si="19"/>
        <v>-5.8334002110048966E-2</v>
      </c>
      <c r="K107" s="16"/>
      <c r="L107" s="16"/>
      <c r="R107" s="23"/>
      <c r="T107" s="23"/>
    </row>
    <row r="108" spans="2:20">
      <c r="B108">
        <f ca="1">LOG10(IncomeGenerator!Q106)</f>
        <v>4.177308656489279</v>
      </c>
      <c r="C108">
        <v>94</v>
      </c>
      <c r="D108">
        <f t="shared" ca="1" si="14"/>
        <v>0.27994011976047906</v>
      </c>
      <c r="E108">
        <f t="shared" ca="1" si="15"/>
        <v>0.72005988023952094</v>
      </c>
      <c r="F108" s="16">
        <f t="shared" ca="1" si="16"/>
        <v>-0.58301940148178311</v>
      </c>
      <c r="G108">
        <f t="shared" ca="1" si="17"/>
        <v>4.3991151290313875</v>
      </c>
      <c r="H108">
        <f t="shared" ca="1" si="18"/>
        <v>1</v>
      </c>
      <c r="I108" s="16">
        <f t="shared" ca="1" si="13"/>
        <v>0.337101232785461</v>
      </c>
      <c r="J108" s="16">
        <f t="shared" ca="1" si="19"/>
        <v>-5.7161113024981947E-2</v>
      </c>
      <c r="K108" s="16"/>
      <c r="L108" s="16"/>
      <c r="R108" s="23"/>
      <c r="T108" s="23"/>
    </row>
    <row r="109" spans="2:20">
      <c r="B109">
        <f ca="1">LOG10(IncomeGenerator!Q107)</f>
        <v>4.1949048119564267</v>
      </c>
      <c r="C109">
        <v>95</v>
      </c>
      <c r="D109">
        <f t="shared" ca="1" si="14"/>
        <v>0.28293413173652693</v>
      </c>
      <c r="E109">
        <f t="shared" ca="1" si="15"/>
        <v>0.71706586826347307</v>
      </c>
      <c r="F109" s="16">
        <f t="shared" ca="1" si="16"/>
        <v>-0.57414709947414488</v>
      </c>
      <c r="G109">
        <f t="shared" ca="1" si="17"/>
        <v>4.4160693239421818</v>
      </c>
      <c r="H109">
        <f t="shared" ca="1" si="18"/>
        <v>1</v>
      </c>
      <c r="I109" s="16">
        <f t="shared" ca="1" si="13"/>
        <v>0.3491570152071487</v>
      </c>
      <c r="J109" s="16">
        <f t="shared" ca="1" si="19"/>
        <v>-6.6222883470621774E-2</v>
      </c>
      <c r="K109" s="16"/>
      <c r="L109" s="16"/>
      <c r="R109" s="23"/>
      <c r="T109" s="23"/>
    </row>
    <row r="110" spans="2:20">
      <c r="B110">
        <f ca="1">LOG10(IncomeGenerator!Q108)</f>
        <v>4.9548754854450978</v>
      </c>
      <c r="C110">
        <v>96</v>
      </c>
      <c r="D110">
        <f t="shared" ca="1" si="14"/>
        <v>0.28592814371257486</v>
      </c>
      <c r="E110">
        <f t="shared" ca="1" si="15"/>
        <v>0.71407185628742509</v>
      </c>
      <c r="F110" s="16">
        <f t="shared" ca="1" si="16"/>
        <v>-0.56531976494285263</v>
      </c>
      <c r="G110">
        <f t="shared" ca="1" si="17"/>
        <v>4.416501173318002</v>
      </c>
      <c r="H110">
        <f t="shared" ca="1" si="18"/>
        <v>1</v>
      </c>
      <c r="I110" s="16">
        <f t="shared" ca="1" si="13"/>
        <v>0.34946615522004376</v>
      </c>
      <c r="J110" s="16">
        <f t="shared" ca="1" si="19"/>
        <v>-6.3538011507468906E-2</v>
      </c>
      <c r="K110" s="16"/>
      <c r="L110" s="16"/>
      <c r="R110" s="23"/>
      <c r="T110" s="23"/>
    </row>
    <row r="111" spans="2:20">
      <c r="B111">
        <f ca="1">LOG10(IncomeGenerator!Q109)</f>
        <v>3.9069429460776708</v>
      </c>
      <c r="C111">
        <v>97</v>
      </c>
      <c r="D111">
        <f t="shared" ca="1" si="14"/>
        <v>0.28892215568862273</v>
      </c>
      <c r="E111">
        <f t="shared" ca="1" si="15"/>
        <v>0.71107784431137722</v>
      </c>
      <c r="F111" s="16">
        <f t="shared" ca="1" si="16"/>
        <v>-0.55653626336698225</v>
      </c>
      <c r="G111">
        <f t="shared" ca="1" si="17"/>
        <v>4.4199868277643288</v>
      </c>
      <c r="H111">
        <f t="shared" ca="1" si="18"/>
        <v>1</v>
      </c>
      <c r="I111" s="16">
        <f t="shared" ca="1" si="13"/>
        <v>0.3519650067374086</v>
      </c>
      <c r="J111" s="16">
        <f t="shared" ca="1" si="19"/>
        <v>-6.3042851048785875E-2</v>
      </c>
      <c r="K111" s="16"/>
      <c r="L111" s="16"/>
      <c r="R111" s="23"/>
      <c r="T111" s="23"/>
    </row>
    <row r="112" spans="2:20">
      <c r="B112">
        <f ca="1">LOG10(IncomeGenerator!Q110)</f>
        <v>4.5410754087574068</v>
      </c>
      <c r="C112">
        <v>98</v>
      </c>
      <c r="D112">
        <f t="shared" ca="1" si="14"/>
        <v>0.29191616766467066</v>
      </c>
      <c r="E112">
        <f t="shared" ca="1" si="15"/>
        <v>0.70808383233532934</v>
      </c>
      <c r="F112" s="16">
        <f t="shared" ca="1" si="16"/>
        <v>-0.54779549054039633</v>
      </c>
      <c r="G112">
        <f t="shared" ca="1" si="17"/>
        <v>4.4280803636834314</v>
      </c>
      <c r="H112">
        <f t="shared" ca="1" si="18"/>
        <v>1</v>
      </c>
      <c r="I112" s="16">
        <f t="shared" ca="1" si="13"/>
        <v>0.35779178482593077</v>
      </c>
      <c r="J112" s="16">
        <f t="shared" ca="1" si="19"/>
        <v>-6.5875617161260114E-2</v>
      </c>
      <c r="K112" s="16"/>
      <c r="L112" s="16"/>
      <c r="R112" s="23"/>
      <c r="T112" s="23"/>
    </row>
    <row r="113" spans="2:20">
      <c r="B113">
        <f ca="1">LOG10(IncomeGenerator!Q111)</f>
        <v>5.3216086838035981</v>
      </c>
      <c r="C113">
        <v>99</v>
      </c>
      <c r="D113">
        <f t="shared" ca="1" si="14"/>
        <v>0.29491017964071858</v>
      </c>
      <c r="E113">
        <f t="shared" ca="1" si="15"/>
        <v>0.70508982035928147</v>
      </c>
      <c r="F113" s="16">
        <f t="shared" ca="1" si="16"/>
        <v>-0.53909637132414456</v>
      </c>
      <c r="G113">
        <f t="shared" ca="1" si="17"/>
        <v>4.4308903711316621</v>
      </c>
      <c r="H113">
        <f t="shared" ca="1" si="18"/>
        <v>1</v>
      </c>
      <c r="I113" s="16">
        <f t="shared" ca="1" si="13"/>
        <v>0.35982265053157603</v>
      </c>
      <c r="J113" s="16">
        <f t="shared" ca="1" si="19"/>
        <v>-6.4912470890857443E-2</v>
      </c>
      <c r="K113" s="16"/>
      <c r="L113" s="16"/>
      <c r="R113" s="23"/>
      <c r="T113" s="23"/>
    </row>
    <row r="114" spans="2:20">
      <c r="B114">
        <f ca="1">LOG10(IncomeGenerator!Q112)</f>
        <v>4.8745335357865818</v>
      </c>
      <c r="C114">
        <v>100</v>
      </c>
      <c r="D114">
        <f t="shared" ca="1" si="14"/>
        <v>0.29790419161676646</v>
      </c>
      <c r="E114">
        <f t="shared" ca="1" si="15"/>
        <v>0.7020958083832336</v>
      </c>
      <c r="F114" s="16">
        <f t="shared" ca="1" si="16"/>
        <v>-0.53043785845923541</v>
      </c>
      <c r="G114">
        <f t="shared" ca="1" si="17"/>
        <v>4.4340701643829803</v>
      </c>
      <c r="H114">
        <f t="shared" ca="1" si="18"/>
        <v>1</v>
      </c>
      <c r="I114" s="16">
        <f t="shared" ca="1" si="13"/>
        <v>0.36212554982330947</v>
      </c>
      <c r="J114" s="16">
        <f t="shared" ca="1" si="19"/>
        <v>-6.4221358206543011E-2</v>
      </c>
      <c r="K114" s="16"/>
      <c r="L114" s="16"/>
      <c r="R114" s="23"/>
      <c r="T114" s="23"/>
    </row>
    <row r="115" spans="2:20">
      <c r="B115">
        <f ca="1">LOG10(IncomeGenerator!Q113)</f>
        <v>4.1999066146435338</v>
      </c>
      <c r="C115">
        <v>101</v>
      </c>
      <c r="D115">
        <f t="shared" ca="1" si="14"/>
        <v>0.30089820359281438</v>
      </c>
      <c r="E115">
        <f t="shared" ca="1" si="15"/>
        <v>0.69910179640718562</v>
      </c>
      <c r="F115" s="16">
        <f t="shared" ca="1" si="16"/>
        <v>-0.52181893143620639</v>
      </c>
      <c r="G115">
        <f t="shared" ca="1" si="17"/>
        <v>4.4375430137232428</v>
      </c>
      <c r="H115">
        <f t="shared" ca="1" si="18"/>
        <v>1</v>
      </c>
      <c r="I115" s="16">
        <f t="shared" ca="1" si="13"/>
        <v>0.36464640059794429</v>
      </c>
      <c r="J115" s="16">
        <f t="shared" ca="1" si="19"/>
        <v>-6.3748197005129903E-2</v>
      </c>
      <c r="K115" s="16"/>
      <c r="L115" s="16"/>
      <c r="R115" s="23"/>
      <c r="T115" s="23"/>
    </row>
    <row r="116" spans="2:20">
      <c r="B116">
        <f ca="1">LOG10(IncomeGenerator!Q114)</f>
        <v>5.2469581149674784</v>
      </c>
      <c r="C116">
        <v>102</v>
      </c>
      <c r="D116">
        <f t="shared" ca="1" si="14"/>
        <v>0.30389221556886226</v>
      </c>
      <c r="E116">
        <f t="shared" ca="1" si="15"/>
        <v>0.69610778443113774</v>
      </c>
      <c r="F116" s="16">
        <f t="shared" ca="1" si="16"/>
        <v>-0.51323859541816597</v>
      </c>
      <c r="G116">
        <f t="shared" ca="1" si="17"/>
        <v>4.4430916439970618</v>
      </c>
      <c r="H116">
        <f t="shared" ca="1" si="18"/>
        <v>1</v>
      </c>
      <c r="I116" s="16">
        <f t="shared" ca="1" si="13"/>
        <v>0.36868613875490885</v>
      </c>
      <c r="J116" s="16">
        <f t="shared" ca="1" si="19"/>
        <v>-6.4793923186046598E-2</v>
      </c>
      <c r="K116" s="16"/>
      <c r="L116" s="16"/>
      <c r="R116" s="23"/>
      <c r="T116" s="23"/>
    </row>
    <row r="117" spans="2:20">
      <c r="B117">
        <f ca="1">LOG10(IncomeGenerator!Q115)</f>
        <v>5.0606612673043596</v>
      </c>
      <c r="C117">
        <v>103</v>
      </c>
      <c r="D117">
        <f t="shared" ca="1" si="14"/>
        <v>0.30688622754491018</v>
      </c>
      <c r="E117">
        <f t="shared" ca="1" si="15"/>
        <v>0.69311377245508976</v>
      </c>
      <c r="F117" s="16">
        <f t="shared" ca="1" si="16"/>
        <v>-0.50469588021419109</v>
      </c>
      <c r="G117">
        <f t="shared" ca="1" si="17"/>
        <v>4.4462692183582142</v>
      </c>
      <c r="H117">
        <f t="shared" ca="1" si="18"/>
        <v>1</v>
      </c>
      <c r="I117" s="16">
        <f t="shared" ca="1" si="13"/>
        <v>0.37100618962742515</v>
      </c>
      <c r="J117" s="16">
        <f t="shared" ca="1" si="19"/>
        <v>-6.411996208251497E-2</v>
      </c>
      <c r="K117" s="16"/>
      <c r="L117" s="16"/>
      <c r="R117" s="23"/>
      <c r="T117" s="23"/>
    </row>
    <row r="118" spans="2:20">
      <c r="B118">
        <f ca="1">LOG10(IncomeGenerator!Q116)</f>
        <v>5.4721813538618225</v>
      </c>
      <c r="C118">
        <v>104</v>
      </c>
      <c r="D118">
        <f t="shared" ca="1" si="14"/>
        <v>0.30988023952095806</v>
      </c>
      <c r="E118">
        <f t="shared" ca="1" si="15"/>
        <v>0.69011976047904189</v>
      </c>
      <c r="F118" s="16">
        <f t="shared" ca="1" si="16"/>
        <v>-0.49618983930018901</v>
      </c>
      <c r="G118">
        <f t="shared" ca="1" si="17"/>
        <v>4.457581351705743</v>
      </c>
      <c r="H118">
        <f t="shared" ca="1" si="18"/>
        <v>1</v>
      </c>
      <c r="I118" s="16">
        <f t="shared" ca="1" si="13"/>
        <v>0.37930313812696215</v>
      </c>
      <c r="J118" s="16">
        <f t="shared" ca="1" si="19"/>
        <v>-6.9422898606004091E-2</v>
      </c>
      <c r="K118" s="16"/>
      <c r="L118" s="16"/>
      <c r="R118" s="23"/>
      <c r="T118" s="23"/>
    </row>
    <row r="119" spans="2:20">
      <c r="B119">
        <f ca="1">LOG10(IncomeGenerator!Q117)</f>
        <v>5.1696241164011711</v>
      </c>
      <c r="C119">
        <v>105</v>
      </c>
      <c r="D119">
        <f t="shared" ca="1" si="14"/>
        <v>0.31287425149700598</v>
      </c>
      <c r="E119">
        <f t="shared" ca="1" si="15"/>
        <v>0.68712574850299402</v>
      </c>
      <c r="F119" s="16">
        <f t="shared" ca="1" si="16"/>
        <v>-0.48771954888450458</v>
      </c>
      <c r="G119">
        <f t="shared" ca="1" si="17"/>
        <v>4.4701593617823692</v>
      </c>
      <c r="H119">
        <f t="shared" ca="1" si="18"/>
        <v>1</v>
      </c>
      <c r="I119" s="16">
        <f t="shared" ca="1" si="13"/>
        <v>0.3885941067291222</v>
      </c>
      <c r="J119" s="16">
        <f t="shared" ca="1" si="19"/>
        <v>-7.5719855232116218E-2</v>
      </c>
      <c r="K119" s="16"/>
      <c r="L119" s="16"/>
      <c r="R119" s="23"/>
      <c r="T119" s="23"/>
    </row>
    <row r="120" spans="2:20">
      <c r="B120">
        <f ca="1">LOG10(IncomeGenerator!Q118)</f>
        <v>5.2740982678087684</v>
      </c>
      <c r="C120">
        <v>106</v>
      </c>
      <c r="D120">
        <f t="shared" ca="1" si="14"/>
        <v>0.31586826347305391</v>
      </c>
      <c r="E120">
        <f t="shared" ca="1" si="15"/>
        <v>0.68413173652694614</v>
      </c>
      <c r="F120" s="16">
        <f t="shared" ca="1" si="16"/>
        <v>-0.47928410701574697</v>
      </c>
      <c r="G120">
        <f t="shared" ca="1" si="17"/>
        <v>4.4819627096501966</v>
      </c>
      <c r="H120">
        <f t="shared" ca="1" si="18"/>
        <v>1</v>
      </c>
      <c r="I120" s="16">
        <f t="shared" ca="1" si="13"/>
        <v>0.39737132207065845</v>
      </c>
      <c r="J120" s="16">
        <f t="shared" ca="1" si="19"/>
        <v>-8.1503058597604539E-2</v>
      </c>
      <c r="K120" s="16"/>
      <c r="L120" s="16"/>
      <c r="R120" s="23"/>
      <c r="T120" s="23"/>
    </row>
    <row r="121" spans="2:20">
      <c r="B121">
        <f ca="1">LOG10(IncomeGenerator!Q119)</f>
        <v>4.9444339137186155</v>
      </c>
      <c r="C121">
        <v>107</v>
      </c>
      <c r="D121">
        <f t="shared" ca="1" si="14"/>
        <v>0.31886227544910178</v>
      </c>
      <c r="E121">
        <f t="shared" ca="1" si="15"/>
        <v>0.68113772455089827</v>
      </c>
      <c r="F121" s="16">
        <f t="shared" ca="1" si="16"/>
        <v>-0.47088263273046282</v>
      </c>
      <c r="G121">
        <f t="shared" ca="1" si="17"/>
        <v>4.4831741626471491</v>
      </c>
      <c r="H121">
        <f t="shared" ca="1" si="18"/>
        <v>1</v>
      </c>
      <c r="I121" s="16">
        <f t="shared" ca="1" si="13"/>
        <v>0.3982752144519156</v>
      </c>
      <c r="J121" s="16">
        <f t="shared" ca="1" si="19"/>
        <v>-7.941293900281382E-2</v>
      </c>
      <c r="K121" s="16"/>
      <c r="L121" s="16"/>
      <c r="R121" s="23"/>
      <c r="T121" s="23"/>
    </row>
    <row r="122" spans="2:20">
      <c r="B122">
        <f ca="1">LOG10(IncomeGenerator!Q120)</f>
        <v>4.6474452854410826</v>
      </c>
      <c r="C122">
        <v>108</v>
      </c>
      <c r="D122">
        <f t="shared" ca="1" si="14"/>
        <v>0.32185628742514971</v>
      </c>
      <c r="E122">
        <f t="shared" ca="1" si="15"/>
        <v>0.67814371257485029</v>
      </c>
      <c r="F122" s="16">
        <f t="shared" ca="1" si="16"/>
        <v>-0.46251426523843686</v>
      </c>
      <c r="G122">
        <f t="shared" ca="1" si="17"/>
        <v>4.4857844010170265</v>
      </c>
      <c r="H122">
        <f t="shared" ca="1" si="18"/>
        <v>1</v>
      </c>
      <c r="I122" s="16">
        <f t="shared" ca="1" si="13"/>
        <v>0.4002246222278199</v>
      </c>
      <c r="J122" s="16">
        <f t="shared" ca="1" si="19"/>
        <v>-7.8368334802670192E-2</v>
      </c>
      <c r="K122" s="16"/>
      <c r="L122" s="16"/>
      <c r="R122" s="23"/>
      <c r="T122" s="23"/>
    </row>
    <row r="123" spans="2:20">
      <c r="B123">
        <f ca="1">LOG10(IncomeGenerator!Q121)</f>
        <v>4.9726219509093399</v>
      </c>
      <c r="C123">
        <v>109</v>
      </c>
      <c r="D123">
        <f t="shared" ca="1" si="14"/>
        <v>0.32485029940119758</v>
      </c>
      <c r="E123">
        <f t="shared" ca="1" si="15"/>
        <v>0.67514970059880242</v>
      </c>
      <c r="F123" s="16">
        <f t="shared" ca="1" si="16"/>
        <v>-0.45417816314354847</v>
      </c>
      <c r="G123">
        <f t="shared" ca="1" si="17"/>
        <v>4.4864806729588729</v>
      </c>
      <c r="H123">
        <f t="shared" ca="1" si="18"/>
        <v>1</v>
      </c>
      <c r="I123" s="16">
        <f t="shared" ca="1" si="13"/>
        <v>0.4007450423793672</v>
      </c>
      <c r="J123" s="16">
        <f t="shared" ca="1" si="19"/>
        <v>-7.5894742978169616E-2</v>
      </c>
      <c r="K123" s="16"/>
      <c r="L123" s="16"/>
      <c r="R123" s="23"/>
      <c r="T123" s="23"/>
    </row>
    <row r="124" spans="2:20">
      <c r="B124">
        <f ca="1">LOG10(IncomeGenerator!Q122)</f>
        <v>4.3939817201978775</v>
      </c>
      <c r="C124">
        <v>110</v>
      </c>
      <c r="D124">
        <f t="shared" ca="1" si="14"/>
        <v>0.32784431137724551</v>
      </c>
      <c r="E124">
        <f t="shared" ca="1" si="15"/>
        <v>0.67215568862275443</v>
      </c>
      <c r="F124" s="16">
        <f t="shared" ca="1" si="16"/>
        <v>-0.44587350369822754</v>
      </c>
      <c r="G124">
        <f t="shared" ca="1" si="17"/>
        <v>4.4922596612683554</v>
      </c>
      <c r="H124">
        <f t="shared" ca="1" si="18"/>
        <v>1</v>
      </c>
      <c r="I124" s="16">
        <f t="shared" ca="1" si="13"/>
        <v>0.40507119627464921</v>
      </c>
      <c r="J124" s="16">
        <f t="shared" ca="1" si="19"/>
        <v>-7.7226884897403703E-2</v>
      </c>
      <c r="K124" s="16"/>
      <c r="L124" s="16"/>
      <c r="R124" s="23"/>
      <c r="T124" s="23"/>
    </row>
    <row r="125" spans="2:20">
      <c r="B125">
        <f ca="1">LOG10(IncomeGenerator!Q123)</f>
        <v>3.5982569743087987</v>
      </c>
      <c r="C125">
        <v>111</v>
      </c>
      <c r="D125">
        <f t="shared" ca="1" si="14"/>
        <v>0.33083832335329344</v>
      </c>
      <c r="E125">
        <f t="shared" ca="1" si="15"/>
        <v>0.66916167664670656</v>
      </c>
      <c r="F125" s="16">
        <f t="shared" ca="1" si="16"/>
        <v>-0.43759948208969218</v>
      </c>
      <c r="G125">
        <f t="shared" ca="1" si="17"/>
        <v>4.493922680824844</v>
      </c>
      <c r="H125">
        <f t="shared" ca="1" si="18"/>
        <v>1</v>
      </c>
      <c r="I125" s="16">
        <f t="shared" ca="1" si="13"/>
        <v>0.40631831135971291</v>
      </c>
      <c r="J125" s="16">
        <f t="shared" ca="1" si="19"/>
        <v>-7.5479988006419474E-2</v>
      </c>
      <c r="K125" s="16"/>
      <c r="L125" s="16"/>
      <c r="R125" s="23"/>
      <c r="T125" s="23"/>
    </row>
    <row r="126" spans="2:20">
      <c r="B126">
        <f ca="1">LOG10(IncomeGenerator!Q124)</f>
        <v>4.3862084293839176</v>
      </c>
      <c r="C126">
        <v>112</v>
      </c>
      <c r="D126">
        <f t="shared" ca="1" si="14"/>
        <v>0.33383233532934131</v>
      </c>
      <c r="E126">
        <f t="shared" ca="1" si="15"/>
        <v>0.66616766467065869</v>
      </c>
      <c r="F126" s="16">
        <f t="shared" ca="1" si="16"/>
        <v>-0.42935531075624817</v>
      </c>
      <c r="G126">
        <f t="shared" ca="1" si="17"/>
        <v>4.49640964295501</v>
      </c>
      <c r="H126">
        <f t="shared" ca="1" si="18"/>
        <v>1</v>
      </c>
      <c r="I126" s="16">
        <f t="shared" ca="1" si="13"/>
        <v>0.40818508019019828</v>
      </c>
      <c r="J126" s="16">
        <f t="shared" ca="1" si="19"/>
        <v>-7.4352744860856967E-2</v>
      </c>
      <c r="K126" s="16"/>
      <c r="L126" s="16"/>
      <c r="R126" s="23"/>
      <c r="T126" s="23"/>
    </row>
    <row r="127" spans="2:20">
      <c r="B127">
        <f ca="1">LOG10(IncomeGenerator!Q125)</f>
        <v>3.85970294634601</v>
      </c>
      <c r="C127">
        <v>113</v>
      </c>
      <c r="D127">
        <f t="shared" ca="1" si="14"/>
        <v>0.33682634730538924</v>
      </c>
      <c r="E127">
        <f t="shared" ca="1" si="15"/>
        <v>0.66317365269461082</v>
      </c>
      <c r="F127" s="16">
        <f t="shared" ca="1" si="16"/>
        <v>-0.42114021873204216</v>
      </c>
      <c r="G127">
        <f t="shared" ca="1" si="17"/>
        <v>4.5049262753513979</v>
      </c>
      <c r="H127">
        <f t="shared" ca="1" si="18"/>
        <v>1</v>
      </c>
      <c r="I127" s="16">
        <f t="shared" ca="1" si="13"/>
        <v>0.41459340691095636</v>
      </c>
      <c r="J127" s="16">
        <f t="shared" ca="1" si="19"/>
        <v>-7.7767059605567124E-2</v>
      </c>
      <c r="K127" s="16"/>
      <c r="L127" s="16"/>
      <c r="R127" s="23"/>
      <c r="T127" s="23"/>
    </row>
    <row r="128" spans="2:20">
      <c r="B128">
        <f ca="1">LOG10(IncomeGenerator!Q126)</f>
        <v>4.3576444722657408</v>
      </c>
      <c r="C128">
        <v>114</v>
      </c>
      <c r="D128">
        <f t="shared" ca="1" si="14"/>
        <v>0.33982035928143711</v>
      </c>
      <c r="E128">
        <f t="shared" ca="1" si="15"/>
        <v>0.66017964071856294</v>
      </c>
      <c r="F128" s="16">
        <f t="shared" ca="1" si="16"/>
        <v>-0.41295345101875619</v>
      </c>
      <c r="G128">
        <f t="shared" ca="1" si="17"/>
        <v>4.5088324517711342</v>
      </c>
      <c r="H128">
        <f t="shared" ca="1" si="18"/>
        <v>1</v>
      </c>
      <c r="I128" s="16">
        <f t="shared" ca="1" si="13"/>
        <v>0.41754033468298885</v>
      </c>
      <c r="J128" s="16">
        <f t="shared" ca="1" si="19"/>
        <v>-7.7719975401551733E-2</v>
      </c>
      <c r="K128" s="16"/>
      <c r="L128" s="16"/>
      <c r="R128" s="23"/>
      <c r="T128" s="23"/>
    </row>
    <row r="129" spans="2:20">
      <c r="B129">
        <f ca="1">LOG10(IncomeGenerator!Q127)</f>
        <v>4.7341476984408501</v>
      </c>
      <c r="C129">
        <v>115</v>
      </c>
      <c r="D129">
        <f t="shared" ca="1" si="14"/>
        <v>0.34281437125748504</v>
      </c>
      <c r="E129">
        <f t="shared" ca="1" si="15"/>
        <v>0.65718562874251496</v>
      </c>
      <c r="F129" s="16">
        <f t="shared" ca="1" si="16"/>
        <v>-0.40479426798281953</v>
      </c>
      <c r="G129">
        <f t="shared" ca="1" si="17"/>
        <v>4.5110986424624997</v>
      </c>
      <c r="H129">
        <f t="shared" ca="1" si="18"/>
        <v>1</v>
      </c>
      <c r="I129" s="16">
        <f t="shared" ca="1" si="13"/>
        <v>0.41925214827751145</v>
      </c>
      <c r="J129" s="16">
        <f t="shared" ca="1" si="19"/>
        <v>-7.643777702002641E-2</v>
      </c>
      <c r="K129" s="16"/>
      <c r="L129" s="16"/>
      <c r="R129" s="23"/>
      <c r="T129" s="23"/>
    </row>
    <row r="130" spans="2:20">
      <c r="B130">
        <f ca="1">LOG10(IncomeGenerator!Q128)</f>
        <v>4.4864806729588729</v>
      </c>
      <c r="C130">
        <v>116</v>
      </c>
      <c r="D130">
        <f t="shared" ca="1" si="14"/>
        <v>0.34580838323353291</v>
      </c>
      <c r="E130">
        <f t="shared" ca="1" si="15"/>
        <v>0.65419161676646709</v>
      </c>
      <c r="F130" s="16">
        <f t="shared" ca="1" si="16"/>
        <v>-0.39666194477680139</v>
      </c>
      <c r="G130">
        <f t="shared" ca="1" si="17"/>
        <v>4.5113659792799776</v>
      </c>
      <c r="H130">
        <f t="shared" ca="1" si="18"/>
        <v>1</v>
      </c>
      <c r="I130" s="16">
        <f t="shared" ca="1" si="13"/>
        <v>0.41945418811118151</v>
      </c>
      <c r="J130" s="16">
        <f t="shared" ca="1" si="19"/>
        <v>-7.3645804877648602E-2</v>
      </c>
      <c r="K130" s="16"/>
      <c r="L130" s="16"/>
      <c r="R130" s="23"/>
      <c r="T130" s="23"/>
    </row>
    <row r="131" spans="2:20">
      <c r="B131">
        <f ca="1">LOG10(IncomeGenerator!Q129)</f>
        <v>2.867486933051135</v>
      </c>
      <c r="C131">
        <v>117</v>
      </c>
      <c r="D131">
        <f t="shared" ca="1" si="14"/>
        <v>0.34880239520958084</v>
      </c>
      <c r="E131">
        <f t="shared" ca="1" si="15"/>
        <v>0.6511976047904191</v>
      </c>
      <c r="F131" s="16">
        <f t="shared" ca="1" si="16"/>
        <v>-0.38855577078371978</v>
      </c>
      <c r="G131">
        <f t="shared" ca="1" si="17"/>
        <v>4.5133454653031473</v>
      </c>
      <c r="H131">
        <f t="shared" ca="1" si="18"/>
        <v>1</v>
      </c>
      <c r="I131" s="16">
        <f t="shared" ca="1" si="13"/>
        <v>0.42095084228723084</v>
      </c>
      <c r="J131" s="16">
        <f t="shared" ca="1" si="19"/>
        <v>-7.2148447077650002E-2</v>
      </c>
      <c r="K131" s="16"/>
      <c r="L131" s="16"/>
      <c r="R131" s="23"/>
      <c r="T131" s="23"/>
    </row>
    <row r="132" spans="2:20">
      <c r="B132">
        <f ca="1">LOG10(IncomeGenerator!Q130)</f>
        <v>3.433752471079476</v>
      </c>
      <c r="C132">
        <v>118</v>
      </c>
      <c r="D132">
        <f t="shared" ca="1" si="14"/>
        <v>0.35179640718562877</v>
      </c>
      <c r="E132">
        <f t="shared" ca="1" si="15"/>
        <v>0.64820359281437123</v>
      </c>
      <c r="F132" s="16">
        <f t="shared" ca="1" si="16"/>
        <v>-0.38047504908308427</v>
      </c>
      <c r="G132">
        <f t="shared" ca="1" si="17"/>
        <v>4.5162957439620541</v>
      </c>
      <c r="H132">
        <f t="shared" ca="1" si="18"/>
        <v>1</v>
      </c>
      <c r="I132" s="16">
        <f t="shared" ca="1" si="13"/>
        <v>0.42318361097615287</v>
      </c>
      <c r="J132" s="16">
        <f t="shared" ca="1" si="19"/>
        <v>-7.1387203790524101E-2</v>
      </c>
      <c r="K132" s="16"/>
      <c r="L132" s="16"/>
      <c r="R132" s="23"/>
      <c r="T132" s="23"/>
    </row>
    <row r="133" spans="2:20">
      <c r="B133">
        <f ca="1">LOG10(IncomeGenerator!Q131)</f>
        <v>5.0689216272190443</v>
      </c>
      <c r="C133">
        <v>119</v>
      </c>
      <c r="D133">
        <f t="shared" ca="1" si="14"/>
        <v>0.35479041916167664</v>
      </c>
      <c r="E133">
        <f t="shared" ca="1" si="15"/>
        <v>0.64520958083832336</v>
      </c>
      <c r="F133" s="16">
        <f t="shared" ca="1" si="16"/>
        <v>-0.37241909593755118</v>
      </c>
      <c r="G133">
        <f t="shared" ca="1" si="17"/>
        <v>4.519954661899936</v>
      </c>
      <c r="H133">
        <f t="shared" ca="1" si="18"/>
        <v>1</v>
      </c>
      <c r="I133" s="16">
        <f t="shared" ca="1" si="13"/>
        <v>0.42595610046673815</v>
      </c>
      <c r="J133" s="16">
        <f t="shared" ca="1" si="19"/>
        <v>-7.1165681305061512E-2</v>
      </c>
      <c r="K133" s="16"/>
      <c r="L133" s="16"/>
      <c r="R133" s="23"/>
      <c r="T133" s="23"/>
    </row>
    <row r="134" spans="2:20">
      <c r="B134">
        <f ca="1">LOG10(IncomeGenerator!Q132)</f>
        <v>4.7129139457583102</v>
      </c>
      <c r="C134">
        <v>120</v>
      </c>
      <c r="D134">
        <f t="shared" ca="1" si="14"/>
        <v>0.35778443113772457</v>
      </c>
      <c r="E134">
        <f t="shared" ca="1" si="15"/>
        <v>0.64221556886227549</v>
      </c>
      <c r="F134" s="16">
        <f t="shared" ca="1" si="16"/>
        <v>-0.36438724029913205</v>
      </c>
      <c r="G134">
        <f t="shared" ca="1" si="17"/>
        <v>4.5255150744335157</v>
      </c>
      <c r="H134">
        <f t="shared" ca="1" si="18"/>
        <v>1</v>
      </c>
      <c r="I134" s="16">
        <f t="shared" ca="1" si="13"/>
        <v>0.43017639087282705</v>
      </c>
      <c r="J134" s="16">
        <f t="shared" ca="1" si="19"/>
        <v>-7.2391959735102485E-2</v>
      </c>
      <c r="K134" s="16"/>
      <c r="L134" s="16"/>
      <c r="R134" s="23"/>
      <c r="T134" s="23"/>
    </row>
    <row r="135" spans="2:20">
      <c r="B135">
        <f ca="1">LOG10(IncomeGenerator!Q133)</f>
        <v>4.3697694984543594</v>
      </c>
      <c r="C135">
        <v>121</v>
      </c>
      <c r="D135">
        <f t="shared" ca="1" si="14"/>
        <v>0.36077844311377244</v>
      </c>
      <c r="E135">
        <f t="shared" ca="1" si="15"/>
        <v>0.63922155688622762</v>
      </c>
      <c r="F135" s="16">
        <f t="shared" ca="1" si="16"/>
        <v>-0.35637882333396581</v>
      </c>
      <c r="G135">
        <f t="shared" ca="1" si="17"/>
        <v>4.5304068132416937</v>
      </c>
      <c r="H135">
        <f t="shared" ca="1" si="18"/>
        <v>1</v>
      </c>
      <c r="I135" s="16">
        <f t="shared" ca="1" si="13"/>
        <v>0.43389578923058408</v>
      </c>
      <c r="J135" s="16">
        <f t="shared" ca="1" si="19"/>
        <v>-7.3117346116811643E-2</v>
      </c>
      <c r="K135" s="16"/>
      <c r="L135" s="16"/>
      <c r="R135" s="23"/>
      <c r="T135" s="23"/>
    </row>
    <row r="136" spans="2:20">
      <c r="B136">
        <f ca="1">LOG10(IncomeGenerator!Q134)</f>
        <v>4.544083496324018</v>
      </c>
      <c r="C136">
        <v>122</v>
      </c>
      <c r="D136">
        <f t="shared" ca="1" si="14"/>
        <v>0.36377245508982037</v>
      </c>
      <c r="E136">
        <f t="shared" ca="1" si="15"/>
        <v>0.63622754491017963</v>
      </c>
      <c r="F136" s="16">
        <f t="shared" ca="1" si="16"/>
        <v>-0.34839319796470553</v>
      </c>
      <c r="G136">
        <f t="shared" ca="1" si="17"/>
        <v>4.535271391859454</v>
      </c>
      <c r="H136">
        <f t="shared" ca="1" si="18"/>
        <v>1</v>
      </c>
      <c r="I136" s="16">
        <f t="shared" ca="1" si="13"/>
        <v>0.43760035059914731</v>
      </c>
      <c r="J136" s="16">
        <f t="shared" ca="1" si="19"/>
        <v>-7.3827895509326946E-2</v>
      </c>
      <c r="K136" s="16"/>
      <c r="L136" s="16"/>
      <c r="R136" s="23"/>
      <c r="T136" s="23"/>
    </row>
    <row r="137" spans="2:20">
      <c r="B137">
        <f ca="1">LOG10(IncomeGenerator!Q135)</f>
        <v>3.9755893641533304</v>
      </c>
      <c r="C137">
        <v>123</v>
      </c>
      <c r="D137">
        <f t="shared" ca="1" si="14"/>
        <v>0.36676646706586824</v>
      </c>
      <c r="E137">
        <f t="shared" ca="1" si="15"/>
        <v>0.63323353293413176</v>
      </c>
      <c r="F137" s="16">
        <f t="shared" ca="1" si="16"/>
        <v>-0.34042972842963826</v>
      </c>
      <c r="G137">
        <f t="shared" ca="1" si="17"/>
        <v>4.5394451387506551</v>
      </c>
      <c r="H137">
        <f t="shared" ca="1" si="18"/>
        <v>1</v>
      </c>
      <c r="I137" s="16">
        <f t="shared" ca="1" si="13"/>
        <v>0.4407831957524061</v>
      </c>
      <c r="J137" s="16">
        <f t="shared" ca="1" si="19"/>
        <v>-7.4016728686537858E-2</v>
      </c>
      <c r="K137" s="16"/>
      <c r="L137" s="16"/>
      <c r="R137" s="23"/>
      <c r="T137" s="23"/>
    </row>
    <row r="138" spans="2:20">
      <c r="B138">
        <f ca="1">LOG10(IncomeGenerator!Q136)</f>
        <v>4.5304068132416937</v>
      </c>
      <c r="C138">
        <v>124</v>
      </c>
      <c r="D138">
        <f t="shared" ca="1" si="14"/>
        <v>0.36976047904191617</v>
      </c>
      <c r="E138">
        <f t="shared" ca="1" si="15"/>
        <v>0.63023952095808378</v>
      </c>
      <c r="F138" s="16">
        <f t="shared" ca="1" si="16"/>
        <v>-0.33248778985768912</v>
      </c>
      <c r="G138">
        <f t="shared" ca="1" si="17"/>
        <v>4.5410754087574068</v>
      </c>
      <c r="H138">
        <f t="shared" ca="1" si="18"/>
        <v>1</v>
      </c>
      <c r="I138" s="16">
        <f t="shared" ca="1" si="13"/>
        <v>0.44202746986210945</v>
      </c>
      <c r="J138" s="16">
        <f t="shared" ca="1" si="19"/>
        <v>-7.2266990820193278E-2</v>
      </c>
      <c r="K138" s="16"/>
      <c r="L138" s="16"/>
      <c r="R138" s="23"/>
      <c r="T138" s="23"/>
    </row>
    <row r="139" spans="2:20">
      <c r="B139">
        <f ca="1">LOG10(IncomeGenerator!Q137)</f>
        <v>4.4340701643829803</v>
      </c>
      <c r="C139">
        <v>125</v>
      </c>
      <c r="D139">
        <f t="shared" ca="1" si="14"/>
        <v>0.3727544910179641</v>
      </c>
      <c r="E139">
        <f t="shared" ca="1" si="15"/>
        <v>0.6272455089820359</v>
      </c>
      <c r="F139" s="16">
        <f t="shared" ca="1" si="16"/>
        <v>-0.32456676785852062</v>
      </c>
      <c r="G139">
        <f t="shared" ca="1" si="17"/>
        <v>4.544083496324018</v>
      </c>
      <c r="H139">
        <f t="shared" ca="1" si="18"/>
        <v>1</v>
      </c>
      <c r="I139" s="16">
        <f t="shared" ca="1" si="13"/>
        <v>0.44432483144201007</v>
      </c>
      <c r="J139" s="16">
        <f t="shared" ca="1" si="19"/>
        <v>-7.1570340424045975E-2</v>
      </c>
      <c r="K139" s="16"/>
      <c r="L139" s="16"/>
      <c r="R139" s="23"/>
      <c r="T139" s="23"/>
    </row>
    <row r="140" spans="2:20">
      <c r="B140">
        <f ca="1">LOG10(IncomeGenerator!Q138)</f>
        <v>4.6404486192274126</v>
      </c>
      <c r="C140">
        <v>126</v>
      </c>
      <c r="D140">
        <f t="shared" ca="1" si="14"/>
        <v>0.37574850299401197</v>
      </c>
      <c r="E140">
        <f t="shared" ca="1" si="15"/>
        <v>0.62425149700598803</v>
      </c>
      <c r="F140" s="16">
        <f t="shared" ca="1" si="16"/>
        <v>-0.31666605812696957</v>
      </c>
      <c r="G140">
        <f t="shared" ca="1" si="17"/>
        <v>4.547642414787</v>
      </c>
      <c r="H140">
        <f t="shared" ca="1" si="18"/>
        <v>1</v>
      </c>
      <c r="I140" s="16">
        <f t="shared" ca="1" si="13"/>
        <v>0.4470452898521613</v>
      </c>
      <c r="J140" s="16">
        <f t="shared" ca="1" si="19"/>
        <v>-7.129678685814933E-2</v>
      </c>
      <c r="K140" s="16"/>
      <c r="L140" s="16"/>
      <c r="R140" s="23"/>
      <c r="T140" s="23"/>
    </row>
    <row r="141" spans="2:20">
      <c r="B141">
        <f ca="1">LOG10(IncomeGenerator!Q139)</f>
        <v>5.0021712330678598</v>
      </c>
      <c r="C141">
        <v>127</v>
      </c>
      <c r="D141">
        <f t="shared" ca="1" si="14"/>
        <v>0.3787425149700599</v>
      </c>
      <c r="E141">
        <f t="shared" ca="1" si="15"/>
        <v>0.62125748502994016</v>
      </c>
      <c r="F141" s="16">
        <f t="shared" ca="1" si="16"/>
        <v>-0.30878506606110878</v>
      </c>
      <c r="G141">
        <f t="shared" ca="1" si="17"/>
        <v>4.5477013760027454</v>
      </c>
      <c r="H141">
        <f t="shared" ca="1" si="18"/>
        <v>1</v>
      </c>
      <c r="I141" s="16">
        <f t="shared" ca="1" si="13"/>
        <v>0.44709038150692038</v>
      </c>
      <c r="J141" s="16">
        <f t="shared" ca="1" si="19"/>
        <v>-6.834786653686048E-2</v>
      </c>
      <c r="K141" s="16"/>
      <c r="L141" s="16"/>
      <c r="R141" s="23"/>
      <c r="T141" s="23"/>
    </row>
    <row r="142" spans="2:20">
      <c r="B142">
        <f ca="1">LOG10(IncomeGenerator!Q140)</f>
        <v>4.9935845431500629</v>
      </c>
      <c r="C142">
        <v>128</v>
      </c>
      <c r="D142">
        <f t="shared" ca="1" si="14"/>
        <v>0.38173652694610777</v>
      </c>
      <c r="E142">
        <f t="shared" ca="1" si="15"/>
        <v>0.61826347305389229</v>
      </c>
      <c r="F142" s="16">
        <f t="shared" ca="1" si="16"/>
        <v>-0.30092320639325915</v>
      </c>
      <c r="G142">
        <f t="shared" ca="1" si="17"/>
        <v>4.5555198275484416</v>
      </c>
      <c r="H142">
        <f t="shared" ca="1" si="18"/>
        <v>1</v>
      </c>
      <c r="I142" s="16">
        <f t="shared" ca="1" si="13"/>
        <v>0.45307551805227181</v>
      </c>
      <c r="J142" s="16">
        <f t="shared" ca="1" si="19"/>
        <v>-7.133899110616404E-2</v>
      </c>
      <c r="K142" s="16"/>
      <c r="L142" s="16"/>
      <c r="R142" s="23"/>
      <c r="T142" s="23"/>
    </row>
    <row r="143" spans="2:20">
      <c r="B143">
        <f ca="1">LOG10(IncomeGenerator!Q141)</f>
        <v>4.4308903711316621</v>
      </c>
      <c r="C143">
        <v>129</v>
      </c>
      <c r="D143">
        <f t="shared" ca="1" si="14"/>
        <v>0.3847305389221557</v>
      </c>
      <c r="E143">
        <f t="shared" ca="1" si="15"/>
        <v>0.6152694610778443</v>
      </c>
      <c r="F143" s="16">
        <f t="shared" ca="1" si="16"/>
        <v>-0.29307990283330632</v>
      </c>
      <c r="G143">
        <f t="shared" ca="1" si="17"/>
        <v>4.5570947932491688</v>
      </c>
      <c r="H143">
        <f t="shared" ca="1" si="18"/>
        <v>1</v>
      </c>
      <c r="I143" s="16">
        <f t="shared" ref="I143:I206" ca="1" si="20">NORMDIST(G143,$Q$4,$R$4,TRUE)</f>
        <v>0.45428251263378833</v>
      </c>
      <c r="J143" s="16">
        <f t="shared" ca="1" si="19"/>
        <v>-6.9551973711632631E-2</v>
      </c>
      <c r="K143" s="16"/>
      <c r="L143" s="16"/>
      <c r="R143" s="23"/>
      <c r="T143" s="23"/>
    </row>
    <row r="144" spans="2:20">
      <c r="B144">
        <f ca="1">LOG10(IncomeGenerator!Q142)</f>
        <v>1.4303432907532476</v>
      </c>
      <c r="C144">
        <v>130</v>
      </c>
      <c r="D144">
        <f t="shared" ref="D144:D207" ca="1" si="21">(C144-0.5)/$Q$2</f>
        <v>0.38772455089820357</v>
      </c>
      <c r="E144">
        <f t="shared" ref="E144:E207" ca="1" si="22">1-D144</f>
        <v>0.61227544910179643</v>
      </c>
      <c r="F144" s="16">
        <f t="shared" ref="F144:F207" ca="1" si="23">NORMINV((C144-0.5)/$Q$2,0,1)</f>
        <v>-0.28525458772371748</v>
      </c>
      <c r="G144">
        <f t="shared" ref="G144:G207" ca="1" si="24">SMALL(B:B,C144)</f>
        <v>4.558463854694951</v>
      </c>
      <c r="H144">
        <f t="shared" ref="H144:H207" ca="1" si="25">IF(ROUND($AC$32*G144,$AC$30)=ROUND($AC$32*G143,$AC$30),H143+1,$H$12)</f>
        <v>1</v>
      </c>
      <c r="I144" s="16">
        <f t="shared" ca="1" si="20"/>
        <v>0.45533205342826566</v>
      </c>
      <c r="J144" s="16">
        <f t="shared" ref="J144:J207" ca="1" si="26">D144-I144</f>
        <v>-6.7607502530062091E-2</v>
      </c>
      <c r="K144" s="16"/>
      <c r="L144" s="16"/>
      <c r="R144" s="23"/>
      <c r="T144" s="23"/>
    </row>
    <row r="145" spans="2:20">
      <c r="B145">
        <f ca="1">LOG10(IncomeGenerator!Q143)</f>
        <v>4.7326913132424195</v>
      </c>
      <c r="C145">
        <v>131</v>
      </c>
      <c r="D145">
        <f t="shared" ca="1" si="21"/>
        <v>0.3907185628742515</v>
      </c>
      <c r="E145">
        <f t="shared" ca="1" si="22"/>
        <v>0.60928143712574845</v>
      </c>
      <c r="F145" s="16">
        <f t="shared" ca="1" si="23"/>
        <v>-0.27744670170567487</v>
      </c>
      <c r="G145">
        <f t="shared" ca="1" si="24"/>
        <v>4.559531605417229</v>
      </c>
      <c r="H145">
        <f t="shared" ca="1" si="25"/>
        <v>1</v>
      </c>
      <c r="I145" s="16">
        <f t="shared" ca="1" si="20"/>
        <v>0.4561508222199715</v>
      </c>
      <c r="J145" s="16">
        <f t="shared" ca="1" si="26"/>
        <v>-6.5432259345720001E-2</v>
      </c>
      <c r="K145" s="16"/>
      <c r="L145" s="16"/>
      <c r="R145" s="23"/>
      <c r="T145" s="23"/>
    </row>
    <row r="146" spans="2:20">
      <c r="B146">
        <f ca="1">LOG10(IncomeGenerator!Q144)</f>
        <v>4.6771514396759644</v>
      </c>
      <c r="C146">
        <v>132</v>
      </c>
      <c r="D146">
        <f t="shared" ca="1" si="21"/>
        <v>0.39371257485029942</v>
      </c>
      <c r="E146">
        <f t="shared" ca="1" si="22"/>
        <v>0.60628742514970058</v>
      </c>
      <c r="F146" s="16">
        <f t="shared" ca="1" si="23"/>
        <v>-0.26965569339578122</v>
      </c>
      <c r="G146">
        <f t="shared" ca="1" si="24"/>
        <v>4.5625653439529836</v>
      </c>
      <c r="H146">
        <f t="shared" ca="1" si="25"/>
        <v>1</v>
      </c>
      <c r="I146" s="16">
        <f t="shared" ca="1" si="20"/>
        <v>0.45847814750422966</v>
      </c>
      <c r="J146" s="16">
        <f t="shared" ca="1" si="26"/>
        <v>-6.4765572653930237E-2</v>
      </c>
      <c r="K146" s="16"/>
      <c r="L146" s="16"/>
      <c r="R146" s="23"/>
      <c r="T146" s="23"/>
    </row>
    <row r="147" spans="2:20">
      <c r="B147">
        <f ca="1">LOG10(IncomeGenerator!Q145)</f>
        <v>4.8204291504636689</v>
      </c>
      <c r="C147">
        <v>133</v>
      </c>
      <c r="D147">
        <f t="shared" ca="1" si="21"/>
        <v>0.3967065868263473</v>
      </c>
      <c r="E147">
        <f t="shared" ca="1" si="22"/>
        <v>0.6032934131736527</v>
      </c>
      <c r="F147" s="16">
        <f t="shared" ca="1" si="23"/>
        <v>-0.26188101907280908</v>
      </c>
      <c r="G147">
        <f t="shared" ca="1" si="24"/>
        <v>4.5626440893632365</v>
      </c>
      <c r="H147">
        <f t="shared" ca="1" si="25"/>
        <v>1</v>
      </c>
      <c r="I147" s="16">
        <f t="shared" ca="1" si="20"/>
        <v>0.45853857616471216</v>
      </c>
      <c r="J147" s="16">
        <f t="shared" ca="1" si="26"/>
        <v>-6.1831989338364868E-2</v>
      </c>
      <c r="K147" s="16"/>
      <c r="L147" s="16"/>
      <c r="R147" s="23"/>
      <c r="T147" s="23"/>
    </row>
    <row r="148" spans="2:20">
      <c r="B148">
        <f ca="1">LOG10(IncomeGenerator!Q146)</f>
        <v>5.6354633790633759</v>
      </c>
      <c r="C148">
        <v>134</v>
      </c>
      <c r="D148">
        <f t="shared" ca="1" si="21"/>
        <v>0.39970059880239522</v>
      </c>
      <c r="E148">
        <f t="shared" ca="1" si="22"/>
        <v>0.60029940119760483</v>
      </c>
      <c r="F148" s="16">
        <f t="shared" ca="1" si="23"/>
        <v>-0.25412214237400021</v>
      </c>
      <c r="G148">
        <f t="shared" ca="1" si="24"/>
        <v>4.5700849391357155</v>
      </c>
      <c r="H148">
        <f t="shared" ca="1" si="25"/>
        <v>1</v>
      </c>
      <c r="I148" s="16">
        <f t="shared" ca="1" si="20"/>
        <v>0.46425275858382736</v>
      </c>
      <c r="J148" s="16">
        <f t="shared" ca="1" si="26"/>
        <v>-6.4552159781432139E-2</v>
      </c>
      <c r="K148" s="16"/>
      <c r="L148" s="16"/>
      <c r="R148" s="23"/>
      <c r="T148" s="23"/>
    </row>
    <row r="149" spans="2:20">
      <c r="B149">
        <f ca="1">LOG10(IncomeGenerator!Q147)</f>
        <v>4.6363430876986564</v>
      </c>
      <c r="C149">
        <v>135</v>
      </c>
      <c r="D149">
        <f t="shared" ca="1" si="21"/>
        <v>0.4026946107784431</v>
      </c>
      <c r="E149">
        <f t="shared" ca="1" si="22"/>
        <v>0.59730538922155696</v>
      </c>
      <c r="F149" s="16">
        <f t="shared" ca="1" si="23"/>
        <v>-0.24637853400043941</v>
      </c>
      <c r="G149">
        <f t="shared" ca="1" si="24"/>
        <v>4.574019896452894</v>
      </c>
      <c r="H149">
        <f t="shared" ca="1" si="25"/>
        <v>1</v>
      </c>
      <c r="I149" s="16">
        <f t="shared" ca="1" si="20"/>
        <v>0.46727765859901266</v>
      </c>
      <c r="J149" s="16">
        <f t="shared" ca="1" si="26"/>
        <v>-6.4583047820569561E-2</v>
      </c>
      <c r="K149" s="16"/>
      <c r="L149" s="16"/>
      <c r="R149" s="23"/>
      <c r="T149" s="23"/>
    </row>
    <row r="150" spans="2:20">
      <c r="B150">
        <f ca="1">LOG10(IncomeGenerator!Q148)</f>
        <v>4.7279860852619553</v>
      </c>
      <c r="C150">
        <v>136</v>
      </c>
      <c r="D150">
        <f t="shared" ca="1" si="21"/>
        <v>0.40568862275449102</v>
      </c>
      <c r="E150">
        <f t="shared" ca="1" si="22"/>
        <v>0.59431137724550898</v>
      </c>
      <c r="F150" s="16">
        <f t="shared" ca="1" si="23"/>
        <v>-0.23864967143105043</v>
      </c>
      <c r="G150">
        <f t="shared" ca="1" si="24"/>
        <v>4.5745031246153891</v>
      </c>
      <c r="H150">
        <f t="shared" ca="1" si="25"/>
        <v>1</v>
      </c>
      <c r="I150" s="16">
        <f t="shared" ca="1" si="20"/>
        <v>0.4676492620355383</v>
      </c>
      <c r="J150" s="16">
        <f t="shared" ca="1" si="26"/>
        <v>-6.1960639281047281E-2</v>
      </c>
      <c r="K150" s="16"/>
      <c r="L150" s="16"/>
      <c r="R150" s="23"/>
      <c r="T150" s="23"/>
    </row>
    <row r="151" spans="2:20">
      <c r="B151">
        <f ca="1">LOG10(IncomeGenerator!Q149)</f>
        <v>4.1451166771224379</v>
      </c>
      <c r="C151">
        <v>137</v>
      </c>
      <c r="D151">
        <f t="shared" ca="1" si="21"/>
        <v>0.4086826347305389</v>
      </c>
      <c r="E151">
        <f t="shared" ca="1" si="22"/>
        <v>0.5913173652694611</v>
      </c>
      <c r="F151" s="16">
        <f t="shared" ca="1" si="23"/>
        <v>-0.23093503864478473</v>
      </c>
      <c r="G151">
        <f t="shared" ca="1" si="24"/>
        <v>4.5879469701753752</v>
      </c>
      <c r="H151">
        <f t="shared" ca="1" si="25"/>
        <v>1</v>
      </c>
      <c r="I151" s="16">
        <f t="shared" ca="1" si="20"/>
        <v>0.4779977525708371</v>
      </c>
      <c r="J151" s="16">
        <f t="shared" ca="1" si="26"/>
        <v>-6.9315117840298202E-2</v>
      </c>
      <c r="K151" s="16"/>
      <c r="L151" s="16"/>
      <c r="R151" s="23"/>
      <c r="T151" s="23"/>
    </row>
    <row r="152" spans="2:20">
      <c r="B152">
        <f ca="1">LOG10(IncomeGenerator!Q150)</f>
        <v>4.8248378999801487</v>
      </c>
      <c r="C152">
        <v>138</v>
      </c>
      <c r="D152">
        <f t="shared" ca="1" si="21"/>
        <v>0.41167664670658682</v>
      </c>
      <c r="E152">
        <f t="shared" ca="1" si="22"/>
        <v>0.58832335329341312</v>
      </c>
      <c r="F152" s="16">
        <f t="shared" ca="1" si="23"/>
        <v>-0.22323412585058947</v>
      </c>
      <c r="G152">
        <f t="shared" ca="1" si="24"/>
        <v>4.5899513670841996</v>
      </c>
      <c r="H152">
        <f t="shared" ca="1" si="25"/>
        <v>1</v>
      </c>
      <c r="I152" s="16">
        <f t="shared" ca="1" si="20"/>
        <v>0.4795420928553763</v>
      </c>
      <c r="J152" s="16">
        <f t="shared" ca="1" si="26"/>
        <v>-6.7865446148789477E-2</v>
      </c>
      <c r="K152" s="16"/>
      <c r="L152" s="16"/>
      <c r="R152" s="23"/>
      <c r="T152" s="23"/>
    </row>
    <row r="153" spans="2:20">
      <c r="B153">
        <f ca="1">LOG10(IncomeGenerator!Q151)</f>
        <v>4.5255150744335157</v>
      </c>
      <c r="C153">
        <v>139</v>
      </c>
      <c r="D153">
        <f t="shared" ca="1" si="21"/>
        <v>0.41467065868263475</v>
      </c>
      <c r="E153">
        <f t="shared" ca="1" si="22"/>
        <v>0.58532934131736525</v>
      </c>
      <c r="F153" s="16">
        <f t="shared" ca="1" si="23"/>
        <v>-0.21554642922476452</v>
      </c>
      <c r="G153">
        <f t="shared" ca="1" si="24"/>
        <v>4.5928785392332019</v>
      </c>
      <c r="H153">
        <f t="shared" ca="1" si="25"/>
        <v>1</v>
      </c>
      <c r="I153" s="16">
        <f t="shared" ca="1" si="20"/>
        <v>0.48179795503403511</v>
      </c>
      <c r="J153" s="16">
        <f t="shared" ca="1" si="26"/>
        <v>-6.7127296351400356E-2</v>
      </c>
      <c r="K153" s="16"/>
      <c r="L153" s="16"/>
      <c r="R153" s="23"/>
      <c r="T153" s="23"/>
    </row>
    <row r="154" spans="2:20">
      <c r="B154">
        <f ca="1">LOG10(IncomeGenerator!Q152)</f>
        <v>5.3600051530952637</v>
      </c>
      <c r="C154">
        <v>140</v>
      </c>
      <c r="D154">
        <f t="shared" ca="1" si="21"/>
        <v>0.41766467065868262</v>
      </c>
      <c r="E154">
        <f t="shared" ca="1" si="22"/>
        <v>0.58233532934131738</v>
      </c>
      <c r="F154" s="16">
        <f t="shared" ca="1" si="23"/>
        <v>-0.20787145065533047</v>
      </c>
      <c r="G154">
        <f t="shared" ca="1" si="24"/>
        <v>4.5999381193825357</v>
      </c>
      <c r="H154">
        <f t="shared" ca="1" si="25"/>
        <v>1</v>
      </c>
      <c r="I154" s="16">
        <f t="shared" ca="1" si="20"/>
        <v>0.48724076823793988</v>
      </c>
      <c r="J154" s="16">
        <f t="shared" ca="1" si="26"/>
        <v>-6.9576097579257257E-2</v>
      </c>
      <c r="K154" s="16"/>
      <c r="L154" s="16"/>
      <c r="R154" s="23"/>
      <c r="T154" s="23"/>
    </row>
    <row r="155" spans="2:20">
      <c r="B155">
        <f ca="1">LOG10(IncomeGenerator!Q153)</f>
        <v>3.8594609306915122</v>
      </c>
      <c r="C155">
        <v>141</v>
      </c>
      <c r="D155">
        <f t="shared" ca="1" si="21"/>
        <v>0.42065868263473055</v>
      </c>
      <c r="E155">
        <f t="shared" ca="1" si="22"/>
        <v>0.5793413173652695</v>
      </c>
      <c r="F155" s="16">
        <f t="shared" ca="1" si="23"/>
        <v>-0.20020869749304859</v>
      </c>
      <c r="G155">
        <f t="shared" ca="1" si="24"/>
        <v>4.6055245062877699</v>
      </c>
      <c r="H155">
        <f t="shared" ca="1" si="25"/>
        <v>1</v>
      </c>
      <c r="I155" s="16">
        <f t="shared" ca="1" si="20"/>
        <v>0.49154951028451244</v>
      </c>
      <c r="J155" s="16">
        <f t="shared" ca="1" si="26"/>
        <v>-7.0890827649781885E-2</v>
      </c>
      <c r="K155" s="16"/>
      <c r="L155" s="16"/>
      <c r="R155" s="23"/>
      <c r="T155" s="23"/>
    </row>
    <row r="156" spans="2:20">
      <c r="B156">
        <f ca="1">LOG10(IncomeGenerator!Q154)</f>
        <v>5.1788249495146728</v>
      </c>
      <c r="C156">
        <v>142</v>
      </c>
      <c r="D156">
        <f t="shared" ca="1" si="21"/>
        <v>0.42365269461077842</v>
      </c>
      <c r="E156">
        <f t="shared" ca="1" si="22"/>
        <v>0.57634730538922163</v>
      </c>
      <c r="F156" s="16">
        <f t="shared" ca="1" si="23"/>
        <v>-0.19255768230875087</v>
      </c>
      <c r="G156">
        <f t="shared" ca="1" si="24"/>
        <v>4.6093465477817013</v>
      </c>
      <c r="H156">
        <f t="shared" ca="1" si="25"/>
        <v>1</v>
      </c>
      <c r="I156" s="16">
        <f t="shared" ca="1" si="20"/>
        <v>0.49449802349177718</v>
      </c>
      <c r="J156" s="16">
        <f t="shared" ca="1" si="26"/>
        <v>-7.0845328880998759E-2</v>
      </c>
      <c r="K156" s="16"/>
      <c r="L156" s="16"/>
      <c r="R156" s="23"/>
      <c r="T156" s="23"/>
    </row>
    <row r="157" spans="2:20">
      <c r="B157">
        <f ca="1">LOG10(IncomeGenerator!Q155)</f>
        <v>5.2174512150479257</v>
      </c>
      <c r="C157">
        <v>143</v>
      </c>
      <c r="D157">
        <f t="shared" ca="1" si="21"/>
        <v>0.42664670658682635</v>
      </c>
      <c r="E157">
        <f t="shared" ca="1" si="22"/>
        <v>0.57335329341317365</v>
      </c>
      <c r="F157" s="16">
        <f t="shared" ca="1" si="23"/>
        <v>-0.18491792265664567</v>
      </c>
      <c r="G157">
        <f t="shared" ca="1" si="24"/>
        <v>4.6093892391105884</v>
      </c>
      <c r="H157">
        <f t="shared" ca="1" si="25"/>
        <v>1</v>
      </c>
      <c r="I157" s="16">
        <f t="shared" ca="1" si="20"/>
        <v>0.494530959707077</v>
      </c>
      <c r="J157" s="16">
        <f t="shared" ca="1" si="26"/>
        <v>-6.7884253120250648E-2</v>
      </c>
      <c r="K157" s="16"/>
      <c r="L157" s="16"/>
      <c r="R157" s="23"/>
      <c r="T157" s="23"/>
    </row>
    <row r="158" spans="2:20">
      <c r="B158">
        <f ca="1">LOG10(IncomeGenerator!Q156)</f>
        <v>3.7419474301889264</v>
      </c>
      <c r="C158">
        <v>144</v>
      </c>
      <c r="D158">
        <f t="shared" ca="1" si="21"/>
        <v>0.42964071856287422</v>
      </c>
      <c r="E158">
        <f t="shared" ca="1" si="22"/>
        <v>0.57035928143712578</v>
      </c>
      <c r="F158" s="16">
        <f t="shared" ca="1" si="23"/>
        <v>-0.17728894084328786</v>
      </c>
      <c r="G158">
        <f t="shared" ca="1" si="24"/>
        <v>4.6095105424604963</v>
      </c>
      <c r="H158">
        <f t="shared" ca="1" si="25"/>
        <v>1</v>
      </c>
      <c r="I158" s="16">
        <f t="shared" ca="1" si="20"/>
        <v>0.49462454503241887</v>
      </c>
      <c r="J158" s="16">
        <f t="shared" ca="1" si="26"/>
        <v>-6.4983826469544648E-2</v>
      </c>
      <c r="K158" s="16"/>
      <c r="L158" s="16"/>
      <c r="R158" s="23"/>
      <c r="T158" s="23"/>
    </row>
    <row r="159" spans="2:20">
      <c r="B159">
        <f ca="1">LOG10(IncomeGenerator!Q157)</f>
        <v>4.0727944988314055</v>
      </c>
      <c r="C159">
        <v>145</v>
      </c>
      <c r="D159">
        <f t="shared" ca="1" si="21"/>
        <v>0.43263473053892215</v>
      </c>
      <c r="E159">
        <f t="shared" ca="1" si="22"/>
        <v>0.56736526946107779</v>
      </c>
      <c r="F159" s="16">
        <f t="shared" ca="1" si="23"/>
        <v>-0.16967026370190372</v>
      </c>
      <c r="G159">
        <f t="shared" ca="1" si="24"/>
        <v>4.6114585501818981</v>
      </c>
      <c r="H159">
        <f t="shared" ca="1" si="25"/>
        <v>1</v>
      </c>
      <c r="I159" s="16">
        <f t="shared" ca="1" si="20"/>
        <v>0.49612746661363055</v>
      </c>
      <c r="J159" s="16">
        <f t="shared" ca="1" si="26"/>
        <v>-6.34927360747084E-2</v>
      </c>
      <c r="K159" s="16"/>
      <c r="L159" s="16"/>
      <c r="R159" s="23"/>
      <c r="T159" s="23"/>
    </row>
    <row r="160" spans="2:20">
      <c r="B160">
        <f ca="1">LOG10(IncomeGenerator!Q158)</f>
        <v>5.5266659745054065</v>
      </c>
      <c r="C160">
        <v>146</v>
      </c>
      <c r="D160">
        <f t="shared" ca="1" si="21"/>
        <v>0.43562874251497008</v>
      </c>
      <c r="E160">
        <f t="shared" ca="1" si="22"/>
        <v>0.56437125748502992</v>
      </c>
      <c r="F160" s="16">
        <f t="shared" ca="1" si="23"/>
        <v>-0.16206142237178378</v>
      </c>
      <c r="G160">
        <f t="shared" ca="1" si="24"/>
        <v>4.6132126686339019</v>
      </c>
      <c r="H160">
        <f t="shared" ca="1" si="25"/>
        <v>1</v>
      </c>
      <c r="I160" s="16">
        <f t="shared" ca="1" si="20"/>
        <v>0.49748084691403416</v>
      </c>
      <c r="J160" s="16">
        <f t="shared" ca="1" si="26"/>
        <v>-6.1852104399064078E-2</v>
      </c>
      <c r="K160" s="16"/>
      <c r="L160" s="16"/>
      <c r="R160" s="23"/>
      <c r="T160" s="23"/>
    </row>
    <row r="161" spans="2:20">
      <c r="B161">
        <f ca="1">LOG10(IncomeGenerator!Q159)</f>
        <v>5.1836724779703074</v>
      </c>
      <c r="C161">
        <v>147</v>
      </c>
      <c r="D161">
        <f t="shared" ca="1" si="21"/>
        <v>0.43862275449101795</v>
      </c>
      <c r="E161">
        <f t="shared" ca="1" si="22"/>
        <v>0.56137724550898205</v>
      </c>
      <c r="F161" s="16">
        <f t="shared" ca="1" si="23"/>
        <v>-0.15446195208245808</v>
      </c>
      <c r="G161">
        <f t="shared" ca="1" si="24"/>
        <v>4.6182883186342396</v>
      </c>
      <c r="H161">
        <f t="shared" ca="1" si="25"/>
        <v>1</v>
      </c>
      <c r="I161" s="16">
        <f t="shared" ca="1" si="20"/>
        <v>0.50139704427935916</v>
      </c>
      <c r="J161" s="16">
        <f t="shared" ca="1" si="26"/>
        <v>-6.2774289788341209E-2</v>
      </c>
      <c r="K161" s="16"/>
      <c r="L161" s="16"/>
      <c r="R161" s="23"/>
      <c r="T161" s="23"/>
    </row>
    <row r="162" spans="2:20">
      <c r="B162">
        <f ca="1">LOG10(IncomeGenerator!Q160)</f>
        <v>4.8765062293332964</v>
      </c>
      <c r="C162">
        <v>148</v>
      </c>
      <c r="D162">
        <f t="shared" ca="1" si="21"/>
        <v>0.44161676646706588</v>
      </c>
      <c r="E162">
        <f t="shared" ca="1" si="22"/>
        <v>0.55838323353293418</v>
      </c>
      <c r="F162" s="16">
        <f t="shared" ca="1" si="23"/>
        <v>-0.14687139194238499</v>
      </c>
      <c r="G162">
        <f t="shared" ca="1" si="24"/>
        <v>4.624563558714434</v>
      </c>
      <c r="H162">
        <f t="shared" ca="1" si="25"/>
        <v>1</v>
      </c>
      <c r="I162" s="16">
        <f t="shared" ca="1" si="20"/>
        <v>0.50623857698342278</v>
      </c>
      <c r="J162" s="16">
        <f t="shared" ca="1" si="26"/>
        <v>-6.4621810516356903E-2</v>
      </c>
      <c r="K162" s="16"/>
      <c r="L162" s="16"/>
      <c r="R162" s="23"/>
      <c r="T162" s="23"/>
    </row>
    <row r="163" spans="2:20">
      <c r="B163">
        <f ca="1">LOG10(IncomeGenerator!Q161)</f>
        <v>4.0470053665747114</v>
      </c>
      <c r="C163">
        <v>149</v>
      </c>
      <c r="D163">
        <f t="shared" ca="1" si="21"/>
        <v>0.44461077844311375</v>
      </c>
      <c r="E163">
        <f t="shared" ca="1" si="22"/>
        <v>0.5553892215568863</v>
      </c>
      <c r="F163" s="16">
        <f t="shared" ca="1" si="23"/>
        <v>-0.13928928473189323</v>
      </c>
      <c r="G163">
        <f t="shared" ca="1" si="24"/>
        <v>4.6247455295866358</v>
      </c>
      <c r="H163">
        <f t="shared" ca="1" si="25"/>
        <v>1</v>
      </c>
      <c r="I163" s="16">
        <f t="shared" ca="1" si="20"/>
        <v>0.50637896260981519</v>
      </c>
      <c r="J163" s="16">
        <f t="shared" ca="1" si="26"/>
        <v>-6.1768184166701434E-2</v>
      </c>
      <c r="K163" s="16"/>
      <c r="L163" s="16"/>
      <c r="R163" s="23"/>
      <c r="T163" s="23"/>
    </row>
    <row r="164" spans="2:20">
      <c r="B164">
        <f ca="1">LOG10(IncomeGenerator!Q162)</f>
        <v>5.2508899567917231</v>
      </c>
      <c r="C164">
        <v>150</v>
      </c>
      <c r="D164">
        <f t="shared" ca="1" si="21"/>
        <v>0.44760479041916168</v>
      </c>
      <c r="E164">
        <f t="shared" ca="1" si="22"/>
        <v>0.55239520958083832</v>
      </c>
      <c r="F164" s="16">
        <f t="shared" ca="1" si="23"/>
        <v>-0.13171517670012142</v>
      </c>
      <c r="G164">
        <f t="shared" ca="1" si="24"/>
        <v>4.6269181714554213</v>
      </c>
      <c r="H164">
        <f t="shared" ca="1" si="25"/>
        <v>1</v>
      </c>
      <c r="I164" s="16">
        <f t="shared" ca="1" si="20"/>
        <v>0.5080550313668224</v>
      </c>
      <c r="J164" s="16">
        <f t="shared" ca="1" si="26"/>
        <v>-6.0450240947660716E-2</v>
      </c>
      <c r="K164" s="16"/>
      <c r="L164" s="16"/>
      <c r="R164" s="23"/>
      <c r="T164" s="23"/>
    </row>
    <row r="165" spans="2:20">
      <c r="B165">
        <f ca="1">LOG10(IncomeGenerator!Q163)</f>
        <v>4.6352008551155643</v>
      </c>
      <c r="C165">
        <v>151</v>
      </c>
      <c r="D165">
        <f t="shared" ca="1" si="21"/>
        <v>0.45059880239520961</v>
      </c>
      <c r="E165">
        <f t="shared" ca="1" si="22"/>
        <v>0.54940119760479034</v>
      </c>
      <c r="F165" s="16">
        <f t="shared" ca="1" si="23"/>
        <v>-0.124148617365716</v>
      </c>
      <c r="G165">
        <f t="shared" ca="1" si="24"/>
        <v>4.6269312351396037</v>
      </c>
      <c r="H165">
        <f t="shared" ca="1" si="25"/>
        <v>1</v>
      </c>
      <c r="I165" s="16">
        <f t="shared" ca="1" si="20"/>
        <v>0.50806510885045442</v>
      </c>
      <c r="J165" s="16">
        <f t="shared" ca="1" si="26"/>
        <v>-5.7466306455244809E-2</v>
      </c>
      <c r="K165" s="16"/>
      <c r="L165" s="16"/>
      <c r="R165" s="23"/>
      <c r="T165" s="23"/>
    </row>
    <row r="166" spans="2:20">
      <c r="B166">
        <f ca="1">LOG10(IncomeGenerator!Q164)</f>
        <v>4.8397466638320576</v>
      </c>
      <c r="C166">
        <v>152</v>
      </c>
      <c r="D166">
        <f t="shared" ca="1" si="21"/>
        <v>0.45359281437125748</v>
      </c>
      <c r="E166">
        <f t="shared" ca="1" si="22"/>
        <v>0.54640718562874246</v>
      </c>
      <c r="F166" s="16">
        <f t="shared" ca="1" si="23"/>
        <v>-0.11658915932104759</v>
      </c>
      <c r="G166">
        <f t="shared" ca="1" si="24"/>
        <v>4.6342698647745371</v>
      </c>
      <c r="H166">
        <f t="shared" ca="1" si="25"/>
        <v>1</v>
      </c>
      <c r="I166" s="16">
        <f t="shared" ca="1" si="20"/>
        <v>0.51372521269098093</v>
      </c>
      <c r="J166" s="16">
        <f t="shared" ca="1" si="26"/>
        <v>-6.0132398319723446E-2</v>
      </c>
      <c r="K166" s="16"/>
      <c r="L166" s="16"/>
      <c r="R166" s="23"/>
      <c r="T166" s="23"/>
    </row>
    <row r="167" spans="2:20">
      <c r="B167">
        <f ca="1">LOG10(IncomeGenerator!Q165)</f>
        <v>5.0985530262864813</v>
      </c>
      <c r="C167">
        <v>153</v>
      </c>
      <c r="D167">
        <f t="shared" ca="1" si="21"/>
        <v>0.45658682634730541</v>
      </c>
      <c r="E167">
        <f t="shared" ca="1" si="22"/>
        <v>0.54341317365269459</v>
      </c>
      <c r="F167" s="16">
        <f t="shared" ca="1" si="23"/>
        <v>-0.10903635803971848</v>
      </c>
      <c r="G167">
        <f t="shared" ca="1" si="24"/>
        <v>4.6352008551155643</v>
      </c>
      <c r="H167">
        <f t="shared" ca="1" si="25"/>
        <v>1</v>
      </c>
      <c r="I167" s="16">
        <f t="shared" ca="1" si="20"/>
        <v>0.51444308869862332</v>
      </c>
      <c r="J167" s="16">
        <f t="shared" ca="1" si="26"/>
        <v>-5.7856262351317911E-2</v>
      </c>
      <c r="K167" s="16"/>
      <c r="L167" s="16"/>
      <c r="R167" s="23"/>
      <c r="T167" s="23"/>
    </row>
    <row r="168" spans="2:20">
      <c r="B168">
        <f ca="1">LOG10(IncomeGenerator!Q166)</f>
        <v>5.0130883699020021</v>
      </c>
      <c r="C168">
        <v>154</v>
      </c>
      <c r="D168">
        <f t="shared" ca="1" si="21"/>
        <v>0.45958083832335328</v>
      </c>
      <c r="E168">
        <f t="shared" ca="1" si="22"/>
        <v>0.54041916167664672</v>
      </c>
      <c r="F168" s="16">
        <f t="shared" ca="1" si="23"/>
        <v>-0.10148977168714117</v>
      </c>
      <c r="G168">
        <f t="shared" ca="1" si="24"/>
        <v>4.6363430876986564</v>
      </c>
      <c r="H168">
        <f t="shared" ca="1" si="25"/>
        <v>1</v>
      </c>
      <c r="I168" s="16">
        <f t="shared" ca="1" si="20"/>
        <v>0.51532378700410342</v>
      </c>
      <c r="J168" s="16">
        <f t="shared" ca="1" si="26"/>
        <v>-5.5742948680750137E-2</v>
      </c>
      <c r="K168" s="16"/>
      <c r="L168" s="16"/>
      <c r="R168" s="23"/>
      <c r="T168" s="23"/>
    </row>
    <row r="169" spans="2:20">
      <c r="B169">
        <f ca="1">LOG10(IncomeGenerator!Q167)</f>
        <v>4.9731275480870671</v>
      </c>
      <c r="C169">
        <v>155</v>
      </c>
      <c r="D169">
        <f t="shared" ca="1" si="21"/>
        <v>0.46257485029940121</v>
      </c>
      <c r="E169">
        <f t="shared" ca="1" si="22"/>
        <v>0.53742514970059885</v>
      </c>
      <c r="F169" s="16">
        <f t="shared" ca="1" si="23"/>
        <v>-9.3948960933968581E-2</v>
      </c>
      <c r="G169">
        <f t="shared" ca="1" si="24"/>
        <v>4.6369418419926749</v>
      </c>
      <c r="H169">
        <f t="shared" ca="1" si="25"/>
        <v>1</v>
      </c>
      <c r="I169" s="16">
        <f t="shared" ca="1" si="20"/>
        <v>0.51578541636309749</v>
      </c>
      <c r="J169" s="16">
        <f t="shared" ca="1" si="26"/>
        <v>-5.3210566063696285E-2</v>
      </c>
      <c r="K169" s="16"/>
      <c r="L169" s="16"/>
      <c r="R169" s="23"/>
      <c r="T169" s="23"/>
    </row>
    <row r="170" spans="2:20">
      <c r="B170">
        <f ca="1">LOG10(IncomeGenerator!Q168)</f>
        <v>4.7990227985993048</v>
      </c>
      <c r="C170">
        <v>156</v>
      </c>
      <c r="D170">
        <f t="shared" ca="1" si="21"/>
        <v>0.46556886227544908</v>
      </c>
      <c r="E170">
        <f t="shared" ca="1" si="22"/>
        <v>0.53443113772455098</v>
      </c>
      <c r="F170" s="16">
        <f t="shared" ca="1" si="23"/>
        <v>-8.6413488772170116E-2</v>
      </c>
      <c r="G170">
        <f t="shared" ca="1" si="24"/>
        <v>4.6387928901743374</v>
      </c>
      <c r="H170">
        <f t="shared" ca="1" si="25"/>
        <v>1</v>
      </c>
      <c r="I170" s="16">
        <f t="shared" ca="1" si="20"/>
        <v>0.51721240644107214</v>
      </c>
      <c r="J170" s="16">
        <f t="shared" ca="1" si="26"/>
        <v>-5.1643544165623056E-2</v>
      </c>
      <c r="K170" s="16"/>
      <c r="L170" s="16"/>
      <c r="R170" s="23"/>
      <c r="T170" s="23"/>
    </row>
    <row r="171" spans="2:20">
      <c r="B171">
        <f ca="1">LOG10(IncomeGenerator!Q169)</f>
        <v>4.0768000698666693</v>
      </c>
      <c r="C171">
        <v>157</v>
      </c>
      <c r="D171">
        <f t="shared" ca="1" si="21"/>
        <v>0.46856287425149701</v>
      </c>
      <c r="E171">
        <f t="shared" ca="1" si="22"/>
        <v>0.53143712574850299</v>
      </c>
      <c r="F171" s="16">
        <f t="shared" ca="1" si="23"/>
        <v>-7.8882920333545714E-2</v>
      </c>
      <c r="G171">
        <f t="shared" ca="1" si="24"/>
        <v>4.640290794800876</v>
      </c>
      <c r="H171">
        <f t="shared" ca="1" si="25"/>
        <v>1</v>
      </c>
      <c r="I171" s="16">
        <f t="shared" ca="1" si="20"/>
        <v>0.51836699436694544</v>
      </c>
      <c r="J171" s="16">
        <f t="shared" ca="1" si="26"/>
        <v>-4.9804120115448436E-2</v>
      </c>
      <c r="K171" s="16"/>
      <c r="L171" s="16"/>
      <c r="R171" s="23"/>
      <c r="T171" s="23"/>
    </row>
    <row r="172" spans="2:20">
      <c r="B172">
        <f ca="1">LOG10(IncomeGenerator!Q170)</f>
        <v>4.3819009657427701</v>
      </c>
      <c r="C172">
        <v>158</v>
      </c>
      <c r="D172">
        <f t="shared" ca="1" si="21"/>
        <v>0.47155688622754494</v>
      </c>
      <c r="E172">
        <f t="shared" ca="1" si="22"/>
        <v>0.52844311377245501</v>
      </c>
      <c r="F172" s="16">
        <f t="shared" ca="1" si="23"/>
        <v>-7.1356822710481049E-2</v>
      </c>
      <c r="G172">
        <f t="shared" ca="1" si="24"/>
        <v>4.6404486192274126</v>
      </c>
      <c r="H172">
        <f t="shared" ca="1" si="25"/>
        <v>1</v>
      </c>
      <c r="I172" s="16">
        <f t="shared" ca="1" si="20"/>
        <v>0.51848863695307656</v>
      </c>
      <c r="J172" s="16">
        <f t="shared" ca="1" si="26"/>
        <v>-4.6931750725531629E-2</v>
      </c>
      <c r="K172" s="16"/>
      <c r="L172" s="16"/>
      <c r="R172" s="23"/>
      <c r="T172" s="23"/>
    </row>
    <row r="173" spans="2:20">
      <c r="B173">
        <f ca="1">LOG10(IncomeGenerator!Q171)</f>
        <v>5.1852670573076978</v>
      </c>
      <c r="C173">
        <v>159</v>
      </c>
      <c r="D173">
        <f t="shared" ca="1" si="21"/>
        <v>0.47455089820359281</v>
      </c>
      <c r="E173">
        <f t="shared" ca="1" si="22"/>
        <v>0.52544910179640714</v>
      </c>
      <c r="F173" s="16">
        <f t="shared" ca="1" si="23"/>
        <v>-6.3834764778746889E-2</v>
      </c>
      <c r="G173">
        <f t="shared" ca="1" si="24"/>
        <v>4.6421971291771404</v>
      </c>
      <c r="H173">
        <f t="shared" ca="1" si="25"/>
        <v>1</v>
      </c>
      <c r="I173" s="16">
        <f t="shared" ca="1" si="20"/>
        <v>0.51983617673584703</v>
      </c>
      <c r="J173" s="16">
        <f t="shared" ca="1" si="26"/>
        <v>-4.5285278532254225E-2</v>
      </c>
      <c r="K173" s="16"/>
      <c r="L173" s="16"/>
      <c r="R173" s="23"/>
      <c r="T173" s="23"/>
    </row>
    <row r="174" spans="2:20">
      <c r="B174">
        <f ca="1">LOG10(IncomeGenerator!Q172)</f>
        <v>5.1832473303264983</v>
      </c>
      <c r="C174">
        <v>160</v>
      </c>
      <c r="D174">
        <f t="shared" ca="1" si="21"/>
        <v>0.47754491017964074</v>
      </c>
      <c r="E174">
        <f t="shared" ca="1" si="22"/>
        <v>0.52245508982035926</v>
      </c>
      <c r="F174" s="16">
        <f t="shared" ca="1" si="23"/>
        <v>-5.6316317022151882E-2</v>
      </c>
      <c r="G174">
        <f t="shared" ca="1" si="24"/>
        <v>4.6449063452636885</v>
      </c>
      <c r="H174">
        <f t="shared" ca="1" si="25"/>
        <v>1</v>
      </c>
      <c r="I174" s="16">
        <f t="shared" ca="1" si="20"/>
        <v>0.52192365927273721</v>
      </c>
      <c r="J174" s="16">
        <f t="shared" ca="1" si="26"/>
        <v>-4.437874909309647E-2</v>
      </c>
      <c r="K174" s="16"/>
      <c r="L174" s="16"/>
      <c r="R174" s="23"/>
      <c r="T174" s="23"/>
    </row>
    <row r="175" spans="2:20">
      <c r="B175">
        <f ca="1">LOG10(IncomeGenerator!Q173)</f>
        <v>3.7641159673949067</v>
      </c>
      <c r="C175">
        <v>161</v>
      </c>
      <c r="D175">
        <f t="shared" ca="1" si="21"/>
        <v>0.48053892215568861</v>
      </c>
      <c r="E175">
        <f t="shared" ca="1" si="22"/>
        <v>0.51946107784431139</v>
      </c>
      <c r="F175" s="16">
        <f t="shared" ca="1" si="23"/>
        <v>-4.8801051358863333E-2</v>
      </c>
      <c r="G175">
        <f t="shared" ca="1" si="24"/>
        <v>4.6467863545498265</v>
      </c>
      <c r="H175">
        <f t="shared" ca="1" si="25"/>
        <v>1</v>
      </c>
      <c r="I175" s="16">
        <f t="shared" ca="1" si="20"/>
        <v>0.52337187833667564</v>
      </c>
      <c r="J175" s="16">
        <f t="shared" ca="1" si="26"/>
        <v>-4.2832956180987036E-2</v>
      </c>
      <c r="K175" s="16"/>
      <c r="L175" s="16"/>
      <c r="R175" s="23"/>
      <c r="T175" s="23"/>
    </row>
    <row r="176" spans="2:20">
      <c r="B176">
        <f ca="1">LOG10(IncomeGenerator!Q174)</f>
        <v>4.9949782484966203</v>
      </c>
      <c r="C176">
        <v>162</v>
      </c>
      <c r="D176">
        <f t="shared" ca="1" si="21"/>
        <v>0.48353293413173654</v>
      </c>
      <c r="E176">
        <f t="shared" ca="1" si="22"/>
        <v>0.51646706586826352</v>
      </c>
      <c r="F176" s="16">
        <f t="shared" ca="1" si="23"/>
        <v>-4.128854096920833E-2</v>
      </c>
      <c r="G176">
        <f t="shared" ca="1" si="24"/>
        <v>4.6474452854410826</v>
      </c>
      <c r="H176">
        <f t="shared" ca="1" si="25"/>
        <v>1</v>
      </c>
      <c r="I176" s="16">
        <f t="shared" ca="1" si="20"/>
        <v>0.52387939752773161</v>
      </c>
      <c r="J176" s="16">
        <f t="shared" ca="1" si="26"/>
        <v>-4.0346463395995069E-2</v>
      </c>
      <c r="K176" s="16"/>
      <c r="L176" s="16"/>
      <c r="R176" s="23"/>
      <c r="T176" s="23"/>
    </row>
    <row r="177" spans="2:20">
      <c r="B177">
        <f ca="1">LOG10(IncomeGenerator!Q175)</f>
        <v>5.3640939509437899</v>
      </c>
      <c r="C177">
        <v>163</v>
      </c>
      <c r="D177">
        <f t="shared" ca="1" si="21"/>
        <v>0.48652694610778441</v>
      </c>
      <c r="E177">
        <f t="shared" ca="1" si="22"/>
        <v>0.51347305389221565</v>
      </c>
      <c r="F177" s="16">
        <f t="shared" ca="1" si="23"/>
        <v>-3.3778360124778299E-2</v>
      </c>
      <c r="G177">
        <f t="shared" ca="1" si="24"/>
        <v>4.6491576985801029</v>
      </c>
      <c r="H177">
        <f t="shared" ca="1" si="25"/>
        <v>1</v>
      </c>
      <c r="I177" s="16">
        <f t="shared" ca="1" si="20"/>
        <v>0.52519814253951713</v>
      </c>
      <c r="J177" s="16">
        <f t="shared" ca="1" si="26"/>
        <v>-3.8671196431732724E-2</v>
      </c>
      <c r="K177" s="16"/>
      <c r="L177" s="16"/>
      <c r="R177" s="23"/>
      <c r="T177" s="23"/>
    </row>
    <row r="178" spans="2:20">
      <c r="B178">
        <f ca="1">LOG10(IncomeGenerator!Q176)</f>
        <v>4.7116376451819333</v>
      </c>
      <c r="C178">
        <v>164</v>
      </c>
      <c r="D178">
        <f t="shared" ca="1" si="21"/>
        <v>0.48952095808383234</v>
      </c>
      <c r="E178">
        <f t="shared" ca="1" si="22"/>
        <v>0.51047904191616766</v>
      </c>
      <c r="F178" s="16">
        <f t="shared" ca="1" si="23"/>
        <v>-2.6270084018654084E-2</v>
      </c>
      <c r="G178">
        <f t="shared" ca="1" si="24"/>
        <v>4.6594283854552749</v>
      </c>
      <c r="H178">
        <f t="shared" ca="1" si="25"/>
        <v>1</v>
      </c>
      <c r="I178" s="16">
        <f t="shared" ca="1" si="20"/>
        <v>0.5331013968859537</v>
      </c>
      <c r="J178" s="16">
        <f t="shared" ca="1" si="26"/>
        <v>-4.3580438802121368E-2</v>
      </c>
      <c r="K178" s="16"/>
      <c r="L178" s="16"/>
      <c r="R178" s="23"/>
      <c r="T178" s="23"/>
    </row>
    <row r="179" spans="2:20">
      <c r="B179">
        <f ca="1">LOG10(IncomeGenerator!Q177)</f>
        <v>3.0043582822519928</v>
      </c>
      <c r="C179">
        <v>165</v>
      </c>
      <c r="D179">
        <f t="shared" ca="1" si="21"/>
        <v>0.49251497005988026</v>
      </c>
      <c r="E179">
        <f t="shared" ca="1" si="22"/>
        <v>0.50748502994011968</v>
      </c>
      <c r="F179" s="16">
        <f t="shared" ca="1" si="23"/>
        <v>-1.8763288596579355E-2</v>
      </c>
      <c r="G179">
        <f t="shared" ca="1" si="24"/>
        <v>4.6659107111251235</v>
      </c>
      <c r="H179">
        <f t="shared" ca="1" si="25"/>
        <v>1</v>
      </c>
      <c r="I179" s="16">
        <f t="shared" ca="1" si="20"/>
        <v>0.53808301042702344</v>
      </c>
      <c r="J179" s="16">
        <f t="shared" ca="1" si="26"/>
        <v>-4.5568040367143181E-2</v>
      </c>
      <c r="K179" s="16"/>
      <c r="L179" s="16"/>
      <c r="R179" s="23"/>
      <c r="T179" s="23"/>
    </row>
    <row r="180" spans="2:20">
      <c r="B180">
        <f ca="1">LOG10(IncomeGenerator!Q178)</f>
        <v>4.2120815551773454</v>
      </c>
      <c r="C180">
        <v>166</v>
      </c>
      <c r="D180">
        <f t="shared" ca="1" si="21"/>
        <v>0.49550898203592814</v>
      </c>
      <c r="E180">
        <f t="shared" ca="1" si="22"/>
        <v>0.50449101796407181</v>
      </c>
      <c r="F180" s="16">
        <f t="shared" ca="1" si="23"/>
        <v>-1.1257550388904426E-2</v>
      </c>
      <c r="G180">
        <f t="shared" ca="1" si="24"/>
        <v>4.6723235369804579</v>
      </c>
      <c r="H180">
        <f t="shared" ca="1" si="25"/>
        <v>1</v>
      </c>
      <c r="I180" s="16">
        <f t="shared" ca="1" si="20"/>
        <v>0.54300534492424224</v>
      </c>
      <c r="J180" s="16">
        <f t="shared" ca="1" si="26"/>
        <v>-4.7496362888314103E-2</v>
      </c>
      <c r="K180" s="16"/>
      <c r="L180" s="16"/>
      <c r="R180" s="23"/>
      <c r="T180" s="23"/>
    </row>
    <row r="181" spans="2:20">
      <c r="B181">
        <f ca="1">LOG10(IncomeGenerator!Q179)</f>
        <v>4.3070121159326495</v>
      </c>
      <c r="C181">
        <v>167</v>
      </c>
      <c r="D181">
        <f t="shared" ca="1" si="21"/>
        <v>0.49850299401197606</v>
      </c>
      <c r="E181">
        <f t="shared" ca="1" si="22"/>
        <v>0.50149700598802394</v>
      </c>
      <c r="F181" s="16">
        <f t="shared" ca="1" si="23"/>
        <v>-3.75244634312869E-3</v>
      </c>
      <c r="G181">
        <f t="shared" ca="1" si="24"/>
        <v>4.6771514396759644</v>
      </c>
      <c r="H181">
        <f t="shared" ca="1" si="25"/>
        <v>1</v>
      </c>
      <c r="I181" s="16">
        <f t="shared" ca="1" si="20"/>
        <v>0.54670682245385838</v>
      </c>
      <c r="J181" s="16">
        <f t="shared" ca="1" si="26"/>
        <v>-4.8203828441882313E-2</v>
      </c>
      <c r="K181" s="16"/>
      <c r="L181" s="16"/>
      <c r="R181" s="23"/>
      <c r="T181" s="23"/>
    </row>
    <row r="182" spans="2:20">
      <c r="B182">
        <f ca="1">LOG10(IncomeGenerator!Q180)</f>
        <v>2.9925111822117656</v>
      </c>
      <c r="C182">
        <v>168</v>
      </c>
      <c r="D182">
        <f t="shared" ca="1" si="21"/>
        <v>0.50149700598802394</v>
      </c>
      <c r="E182">
        <f t="shared" ca="1" si="22"/>
        <v>0.49850299401197606</v>
      </c>
      <c r="F182" s="16">
        <f t="shared" ca="1" si="23"/>
        <v>3.75244634312869E-3</v>
      </c>
      <c r="G182">
        <f t="shared" ca="1" si="24"/>
        <v>4.677406883632476</v>
      </c>
      <c r="H182">
        <f t="shared" ca="1" si="25"/>
        <v>1</v>
      </c>
      <c r="I182" s="16">
        <f t="shared" ca="1" si="20"/>
        <v>0.54690255723220393</v>
      </c>
      <c r="J182" s="16">
        <f t="shared" ca="1" si="26"/>
        <v>-4.5405551244179998E-2</v>
      </c>
      <c r="K182" s="16"/>
      <c r="L182" s="16"/>
      <c r="R182" s="23"/>
      <c r="T182" s="23"/>
    </row>
    <row r="183" spans="2:20">
      <c r="B183">
        <f ca="1">LOG10(IncomeGenerator!Q181)</f>
        <v>4.0011884248403184</v>
      </c>
      <c r="C183">
        <v>169</v>
      </c>
      <c r="D183">
        <f t="shared" ca="1" si="21"/>
        <v>0.50449101796407181</v>
      </c>
      <c r="E183">
        <f t="shared" ca="1" si="22"/>
        <v>0.49550898203592819</v>
      </c>
      <c r="F183" s="16">
        <f t="shared" ca="1" si="23"/>
        <v>1.1257550388904285E-2</v>
      </c>
      <c r="G183">
        <f t="shared" ca="1" si="24"/>
        <v>4.6825149130362274</v>
      </c>
      <c r="H183">
        <f t="shared" ca="1" si="25"/>
        <v>1</v>
      </c>
      <c r="I183" s="16">
        <f t="shared" ca="1" si="20"/>
        <v>0.55081414699524667</v>
      </c>
      <c r="J183" s="16">
        <f t="shared" ca="1" si="26"/>
        <v>-4.6323129031174859E-2</v>
      </c>
      <c r="K183" s="16"/>
      <c r="L183" s="16"/>
      <c r="R183" s="23"/>
      <c r="T183" s="23"/>
    </row>
    <row r="184" spans="2:20">
      <c r="B184">
        <f ca="1">LOG10(IncomeGenerator!Q182)</f>
        <v>4.4375430137232428</v>
      </c>
      <c r="C184">
        <v>170</v>
      </c>
      <c r="D184">
        <f t="shared" ca="1" si="21"/>
        <v>0.50748502994011979</v>
      </c>
      <c r="E184">
        <f t="shared" ca="1" si="22"/>
        <v>0.49251497005988021</v>
      </c>
      <c r="F184" s="16">
        <f t="shared" ca="1" si="23"/>
        <v>1.8763288596579494E-2</v>
      </c>
      <c r="G184">
        <f t="shared" ca="1" si="24"/>
        <v>4.685427713239374</v>
      </c>
      <c r="H184">
        <f t="shared" ca="1" si="25"/>
        <v>1</v>
      </c>
      <c r="I184" s="16">
        <f t="shared" ca="1" si="20"/>
        <v>0.55304250588073245</v>
      </c>
      <c r="J184" s="16">
        <f t="shared" ca="1" si="26"/>
        <v>-4.5557475940612657E-2</v>
      </c>
      <c r="K184" s="16"/>
      <c r="L184" s="16"/>
      <c r="R184" s="23"/>
      <c r="T184" s="23"/>
    </row>
    <row r="185" spans="2:20">
      <c r="B185">
        <f ca="1">LOG10(IncomeGenerator!Q183)</f>
        <v>4.6247455295866358</v>
      </c>
      <c r="C185">
        <v>171</v>
      </c>
      <c r="D185">
        <f t="shared" ca="1" si="21"/>
        <v>0.51047904191616766</v>
      </c>
      <c r="E185">
        <f t="shared" ca="1" si="22"/>
        <v>0.48952095808383234</v>
      </c>
      <c r="F185" s="16">
        <f t="shared" ca="1" si="23"/>
        <v>2.6270084018654084E-2</v>
      </c>
      <c r="G185">
        <f t="shared" ca="1" si="24"/>
        <v>4.6883107402343107</v>
      </c>
      <c r="H185">
        <f t="shared" ca="1" si="25"/>
        <v>1</v>
      </c>
      <c r="I185" s="16">
        <f t="shared" ca="1" si="20"/>
        <v>0.55524643999587653</v>
      </c>
      <c r="J185" s="16">
        <f t="shared" ca="1" si="26"/>
        <v>-4.4767398079708864E-2</v>
      </c>
      <c r="K185" s="16"/>
      <c r="L185" s="16"/>
      <c r="R185" s="23"/>
      <c r="T185" s="23"/>
    </row>
    <row r="186" spans="2:20">
      <c r="B186">
        <f ca="1">LOG10(IncomeGenerator!Q184)</f>
        <v>5.0852160101663149</v>
      </c>
      <c r="C186">
        <v>172</v>
      </c>
      <c r="D186">
        <f t="shared" ca="1" si="21"/>
        <v>0.51347305389221554</v>
      </c>
      <c r="E186">
        <f t="shared" ca="1" si="22"/>
        <v>0.48652694610778446</v>
      </c>
      <c r="F186" s="16">
        <f t="shared" ca="1" si="23"/>
        <v>3.377836012477816E-2</v>
      </c>
      <c r="G186">
        <f t="shared" ca="1" si="24"/>
        <v>4.6901413826188785</v>
      </c>
      <c r="H186">
        <f t="shared" ca="1" si="25"/>
        <v>1</v>
      </c>
      <c r="I186" s="16">
        <f t="shared" ca="1" si="20"/>
        <v>0.5566449955641658</v>
      </c>
      <c r="J186" s="16">
        <f t="shared" ca="1" si="26"/>
        <v>-4.3171941671950265E-2</v>
      </c>
      <c r="K186" s="16"/>
      <c r="L186" s="16"/>
      <c r="R186" s="23"/>
      <c r="T186" s="23"/>
    </row>
    <row r="187" spans="2:20">
      <c r="B187">
        <f ca="1">LOG10(IncomeGenerator!Q185)</f>
        <v>5.1154516143565587</v>
      </c>
      <c r="C187">
        <v>173</v>
      </c>
      <c r="D187">
        <f t="shared" ca="1" si="21"/>
        <v>0.51646706586826352</v>
      </c>
      <c r="E187">
        <f t="shared" ca="1" si="22"/>
        <v>0.48353293413173648</v>
      </c>
      <c r="F187" s="16">
        <f t="shared" ca="1" si="23"/>
        <v>4.1288540969208476E-2</v>
      </c>
      <c r="G187">
        <f t="shared" ca="1" si="24"/>
        <v>4.6931029459421323</v>
      </c>
      <c r="H187">
        <f t="shared" ca="1" si="25"/>
        <v>1</v>
      </c>
      <c r="I187" s="16">
        <f t="shared" ca="1" si="20"/>
        <v>0.5589060397367196</v>
      </c>
      <c r="J187" s="16">
        <f t="shared" ca="1" si="26"/>
        <v>-4.2438973868456076E-2</v>
      </c>
      <c r="K187" s="16"/>
      <c r="L187" s="16"/>
      <c r="R187" s="23"/>
      <c r="T187" s="23"/>
    </row>
    <row r="188" spans="2:20">
      <c r="B188">
        <f ca="1">LOG10(IncomeGenerator!Q186)</f>
        <v>4.416501173318002</v>
      </c>
      <c r="C188">
        <v>174</v>
      </c>
      <c r="D188">
        <f t="shared" ca="1" si="21"/>
        <v>0.51946107784431139</v>
      </c>
      <c r="E188">
        <f t="shared" ca="1" si="22"/>
        <v>0.48053892215568861</v>
      </c>
      <c r="F188" s="16">
        <f t="shared" ca="1" si="23"/>
        <v>4.8801051358863333E-2</v>
      </c>
      <c r="G188">
        <f t="shared" ca="1" si="24"/>
        <v>4.6955024126612432</v>
      </c>
      <c r="H188">
        <f t="shared" ca="1" si="25"/>
        <v>1</v>
      </c>
      <c r="I188" s="16">
        <f t="shared" ca="1" si="20"/>
        <v>0.56073654046615085</v>
      </c>
      <c r="J188" s="16">
        <f t="shared" ca="1" si="26"/>
        <v>-4.1275462621839454E-2</v>
      </c>
      <c r="K188" s="16"/>
      <c r="L188" s="16"/>
      <c r="R188" s="23"/>
      <c r="T188" s="23"/>
    </row>
    <row r="189" spans="2:20">
      <c r="B189">
        <f ca="1">LOG10(IncomeGenerator!Q187)</f>
        <v>4.9840988526654426</v>
      </c>
      <c r="C189">
        <v>175</v>
      </c>
      <c r="D189">
        <f t="shared" ca="1" si="21"/>
        <v>0.52245508982035926</v>
      </c>
      <c r="E189">
        <f t="shared" ca="1" si="22"/>
        <v>0.47754491017964074</v>
      </c>
      <c r="F189" s="16">
        <f t="shared" ca="1" si="23"/>
        <v>5.6316317022151882E-2</v>
      </c>
      <c r="G189">
        <f t="shared" ca="1" si="24"/>
        <v>4.6975929266229111</v>
      </c>
      <c r="H189">
        <f t="shared" ca="1" si="25"/>
        <v>1</v>
      </c>
      <c r="I189" s="16">
        <f t="shared" ca="1" si="20"/>
        <v>0.56233029129355383</v>
      </c>
      <c r="J189" s="16">
        <f t="shared" ca="1" si="26"/>
        <v>-3.9875201473194566E-2</v>
      </c>
      <c r="K189" s="16"/>
      <c r="L189" s="16"/>
      <c r="R189" s="23"/>
      <c r="T189" s="23"/>
    </row>
    <row r="190" spans="2:20">
      <c r="B190">
        <f ca="1">LOG10(IncomeGenerator!Q188)</f>
        <v>4.6723235369804579</v>
      </c>
      <c r="C190">
        <v>176</v>
      </c>
      <c r="D190">
        <f t="shared" ca="1" si="21"/>
        <v>0.52544910179640714</v>
      </c>
      <c r="E190">
        <f t="shared" ca="1" si="22"/>
        <v>0.47455089820359286</v>
      </c>
      <c r="F190" s="16">
        <f t="shared" ca="1" si="23"/>
        <v>6.383476477874675E-2</v>
      </c>
      <c r="G190">
        <f t="shared" ca="1" si="24"/>
        <v>4.7016277752338178</v>
      </c>
      <c r="H190">
        <f t="shared" ca="1" si="25"/>
        <v>1</v>
      </c>
      <c r="I190" s="16">
        <f t="shared" ca="1" si="20"/>
        <v>0.56540347004937208</v>
      </c>
      <c r="J190" s="16">
        <f t="shared" ca="1" si="26"/>
        <v>-3.9954368252964945E-2</v>
      </c>
      <c r="K190" s="16"/>
      <c r="L190" s="16"/>
      <c r="R190" s="23"/>
      <c r="T190" s="23"/>
    </row>
    <row r="191" spans="2:20">
      <c r="B191">
        <f ca="1">LOG10(IncomeGenerator!Q189)</f>
        <v>4.7309508607652067</v>
      </c>
      <c r="C191">
        <v>177</v>
      </c>
      <c r="D191">
        <f t="shared" ca="1" si="21"/>
        <v>0.52844311377245512</v>
      </c>
      <c r="E191">
        <f t="shared" ca="1" si="22"/>
        <v>0.47155688622754488</v>
      </c>
      <c r="F191" s="16">
        <f t="shared" ca="1" si="23"/>
        <v>7.1356822710481188E-2</v>
      </c>
      <c r="G191">
        <f t="shared" ca="1" si="24"/>
        <v>4.7023246504127609</v>
      </c>
      <c r="H191">
        <f t="shared" ca="1" si="25"/>
        <v>1</v>
      </c>
      <c r="I191" s="16">
        <f t="shared" ca="1" si="20"/>
        <v>0.56593385667690521</v>
      </c>
      <c r="J191" s="16">
        <f t="shared" ca="1" si="26"/>
        <v>-3.7490742904450092E-2</v>
      </c>
      <c r="K191" s="16"/>
      <c r="L191" s="16"/>
      <c r="R191" s="23"/>
      <c r="T191" s="23"/>
    </row>
    <row r="192" spans="2:20">
      <c r="B192">
        <f ca="1">LOG10(IncomeGenerator!Q190)</f>
        <v>4.6594283854552749</v>
      </c>
      <c r="C192">
        <v>178</v>
      </c>
      <c r="D192">
        <f t="shared" ca="1" si="21"/>
        <v>0.53143712574850299</v>
      </c>
      <c r="E192">
        <f t="shared" ca="1" si="22"/>
        <v>0.46856287425149701</v>
      </c>
      <c r="F192" s="16">
        <f t="shared" ca="1" si="23"/>
        <v>7.8882920333545714E-2</v>
      </c>
      <c r="G192">
        <f t="shared" ca="1" si="24"/>
        <v>4.7050929630383047</v>
      </c>
      <c r="H192">
        <f t="shared" ca="1" si="25"/>
        <v>1</v>
      </c>
      <c r="I192" s="16">
        <f t="shared" ca="1" si="20"/>
        <v>0.56803961803378644</v>
      </c>
      <c r="J192" s="16">
        <f t="shared" ca="1" si="26"/>
        <v>-3.660249228528345E-2</v>
      </c>
      <c r="K192" s="16"/>
      <c r="L192" s="16"/>
      <c r="R192" s="23"/>
      <c r="T192" s="23"/>
    </row>
    <row r="193" spans="2:20">
      <c r="B193">
        <f ca="1">LOG10(IncomeGenerator!Q191)</f>
        <v>5.6408911516492575</v>
      </c>
      <c r="C193">
        <v>179</v>
      </c>
      <c r="D193">
        <f t="shared" ca="1" si="21"/>
        <v>0.53443113772455086</v>
      </c>
      <c r="E193">
        <f t="shared" ca="1" si="22"/>
        <v>0.46556886227544914</v>
      </c>
      <c r="F193" s="16">
        <f t="shared" ca="1" si="23"/>
        <v>8.6413488772169991E-2</v>
      </c>
      <c r="G193">
        <f t="shared" ca="1" si="24"/>
        <v>4.7073905198641262</v>
      </c>
      <c r="H193">
        <f t="shared" ca="1" si="25"/>
        <v>1</v>
      </c>
      <c r="I193" s="16">
        <f t="shared" ca="1" si="20"/>
        <v>0.56978582733041949</v>
      </c>
      <c r="J193" s="16">
        <f t="shared" ca="1" si="26"/>
        <v>-3.5354689605868628E-2</v>
      </c>
      <c r="K193" s="16"/>
      <c r="L193" s="16"/>
      <c r="R193" s="23"/>
      <c r="T193" s="23"/>
    </row>
    <row r="194" spans="2:20">
      <c r="B194">
        <f ca="1">LOG10(IncomeGenerator!Q192)</f>
        <v>4.49640964295501</v>
      </c>
      <c r="C194">
        <v>180</v>
      </c>
      <c r="D194">
        <f t="shared" ca="1" si="21"/>
        <v>0.53742514970059885</v>
      </c>
      <c r="E194">
        <f t="shared" ca="1" si="22"/>
        <v>0.46257485029940115</v>
      </c>
      <c r="F194" s="16">
        <f t="shared" ca="1" si="23"/>
        <v>9.3948960933968692E-2</v>
      </c>
      <c r="G194">
        <f t="shared" ca="1" si="24"/>
        <v>4.709075734111388</v>
      </c>
      <c r="H194">
        <f t="shared" ca="1" si="25"/>
        <v>1</v>
      </c>
      <c r="I194" s="16">
        <f t="shared" ca="1" si="20"/>
        <v>0.57106577352088828</v>
      </c>
      <c r="J194" s="16">
        <f t="shared" ca="1" si="26"/>
        <v>-3.3640623820289428E-2</v>
      </c>
      <c r="K194" s="16"/>
      <c r="L194" s="16"/>
      <c r="R194" s="23"/>
      <c r="T194" s="23"/>
    </row>
    <row r="195" spans="2:20">
      <c r="B195">
        <f ca="1">LOG10(IncomeGenerator!Q193)</f>
        <v>4.9275490073121357</v>
      </c>
      <c r="C195">
        <v>181</v>
      </c>
      <c r="D195">
        <f t="shared" ca="1" si="21"/>
        <v>0.54041916167664672</v>
      </c>
      <c r="E195">
        <f t="shared" ca="1" si="22"/>
        <v>0.45958083832335328</v>
      </c>
      <c r="F195" s="16">
        <f t="shared" ca="1" si="23"/>
        <v>0.10148977168714117</v>
      </c>
      <c r="G195">
        <f t="shared" ca="1" si="24"/>
        <v>4.7095336959583793</v>
      </c>
      <c r="H195">
        <f t="shared" ca="1" si="25"/>
        <v>1</v>
      </c>
      <c r="I195" s="16">
        <f t="shared" ca="1" si="20"/>
        <v>0.57141347409077636</v>
      </c>
      <c r="J195" s="16">
        <f t="shared" ca="1" si="26"/>
        <v>-3.0994312414129643E-2</v>
      </c>
      <c r="K195" s="16"/>
      <c r="L195" s="16"/>
      <c r="R195" s="23"/>
      <c r="T195" s="23"/>
    </row>
    <row r="196" spans="2:20">
      <c r="B196">
        <f ca="1">LOG10(IncomeGenerator!Q194)</f>
        <v>4.9469174367092048</v>
      </c>
      <c r="C196">
        <v>182</v>
      </c>
      <c r="D196">
        <f t="shared" ca="1" si="21"/>
        <v>0.54341317365269459</v>
      </c>
      <c r="E196">
        <f t="shared" ca="1" si="22"/>
        <v>0.45658682634730541</v>
      </c>
      <c r="F196" s="16">
        <f t="shared" ca="1" si="23"/>
        <v>0.10903635803971848</v>
      </c>
      <c r="G196">
        <f t="shared" ca="1" si="24"/>
        <v>4.7116376451819333</v>
      </c>
      <c r="H196">
        <f t="shared" ca="1" si="25"/>
        <v>1</v>
      </c>
      <c r="I196" s="16">
        <f t="shared" ca="1" si="20"/>
        <v>0.57301014931879091</v>
      </c>
      <c r="J196" s="16">
        <f t="shared" ca="1" si="26"/>
        <v>-2.9596975666096315E-2</v>
      </c>
      <c r="K196" s="16"/>
      <c r="L196" s="16"/>
      <c r="R196" s="23"/>
      <c r="T196" s="23"/>
    </row>
    <row r="197" spans="2:20">
      <c r="B197">
        <f ca="1">LOG10(IncomeGenerator!Q195)</f>
        <v>4.4857844010170265</v>
      </c>
      <c r="C197">
        <v>183</v>
      </c>
      <c r="D197">
        <f t="shared" ca="1" si="21"/>
        <v>0.54640718562874246</v>
      </c>
      <c r="E197">
        <f t="shared" ca="1" si="22"/>
        <v>0.45359281437125754</v>
      </c>
      <c r="F197" s="16">
        <f t="shared" ca="1" si="23"/>
        <v>0.11658915932104744</v>
      </c>
      <c r="G197">
        <f t="shared" ca="1" si="24"/>
        <v>4.7129139457583102</v>
      </c>
      <c r="H197">
        <f t="shared" ca="1" si="25"/>
        <v>1</v>
      </c>
      <c r="I197" s="16">
        <f t="shared" ca="1" si="20"/>
        <v>0.57397814580513573</v>
      </c>
      <c r="J197" s="16">
        <f t="shared" ca="1" si="26"/>
        <v>-2.7570960176393267E-2</v>
      </c>
      <c r="K197" s="16"/>
      <c r="L197" s="16"/>
      <c r="R197" s="23"/>
      <c r="T197" s="23"/>
    </row>
    <row r="198" spans="2:20">
      <c r="B198">
        <f ca="1">LOG10(IncomeGenerator!Q196)</f>
        <v>4.5162957439620541</v>
      </c>
      <c r="C198">
        <v>184</v>
      </c>
      <c r="D198">
        <f t="shared" ca="1" si="21"/>
        <v>0.54940119760479045</v>
      </c>
      <c r="E198">
        <f t="shared" ca="1" si="22"/>
        <v>0.45059880239520955</v>
      </c>
      <c r="F198" s="16">
        <f t="shared" ca="1" si="23"/>
        <v>0.12414861736571614</v>
      </c>
      <c r="G198">
        <f t="shared" ca="1" si="24"/>
        <v>4.7132638190523615</v>
      </c>
      <c r="H198">
        <f t="shared" ca="1" si="25"/>
        <v>1</v>
      </c>
      <c r="I198" s="16">
        <f t="shared" ca="1" si="20"/>
        <v>0.57424342588315969</v>
      </c>
      <c r="J198" s="16">
        <f t="shared" ca="1" si="26"/>
        <v>-2.4842228278369238E-2</v>
      </c>
      <c r="K198" s="16"/>
      <c r="L198" s="16"/>
      <c r="R198" s="23"/>
      <c r="T198" s="23"/>
    </row>
    <row r="199" spans="2:20">
      <c r="B199">
        <f ca="1">LOG10(IncomeGenerator!Q197)</f>
        <v>4.8753556269556899</v>
      </c>
      <c r="C199">
        <v>185</v>
      </c>
      <c r="D199">
        <f t="shared" ca="1" si="21"/>
        <v>0.55239520958083832</v>
      </c>
      <c r="E199">
        <f t="shared" ca="1" si="22"/>
        <v>0.44760479041916168</v>
      </c>
      <c r="F199" s="16">
        <f t="shared" ca="1" si="23"/>
        <v>0.13171517670012142</v>
      </c>
      <c r="G199">
        <f t="shared" ca="1" si="24"/>
        <v>4.7138565986170118</v>
      </c>
      <c r="H199">
        <f t="shared" ca="1" si="25"/>
        <v>1</v>
      </c>
      <c r="I199" s="16">
        <f t="shared" ca="1" si="20"/>
        <v>0.57469280501345921</v>
      </c>
      <c r="J199" s="16">
        <f t="shared" ca="1" si="26"/>
        <v>-2.2297595432620887E-2</v>
      </c>
      <c r="K199" s="16"/>
      <c r="L199" s="16"/>
      <c r="R199" s="23"/>
      <c r="T199" s="23"/>
    </row>
    <row r="200" spans="2:20">
      <c r="B200">
        <f ca="1">LOG10(IncomeGenerator!Q198)</f>
        <v>4.4831741626471491</v>
      </c>
      <c r="C200">
        <v>186</v>
      </c>
      <c r="D200">
        <f t="shared" ca="1" si="21"/>
        <v>0.55538922155688619</v>
      </c>
      <c r="E200">
        <f t="shared" ca="1" si="22"/>
        <v>0.44461077844311381</v>
      </c>
      <c r="F200" s="16">
        <f t="shared" ca="1" si="23"/>
        <v>0.13928928473189309</v>
      </c>
      <c r="G200">
        <f t="shared" ca="1" si="24"/>
        <v>4.7159608089673029</v>
      </c>
      <c r="H200">
        <f t="shared" ca="1" si="25"/>
        <v>1</v>
      </c>
      <c r="I200" s="16">
        <f t="shared" ca="1" si="20"/>
        <v>0.57628719447901633</v>
      </c>
      <c r="J200" s="16">
        <f t="shared" ca="1" si="26"/>
        <v>-2.0897972922130137E-2</v>
      </c>
      <c r="K200" s="16"/>
      <c r="L200" s="16"/>
      <c r="R200" s="23"/>
      <c r="T200" s="23"/>
    </row>
    <row r="201" spans="2:20">
      <c r="B201">
        <f ca="1">LOG10(IncomeGenerator!Q199)</f>
        <v>4.7138565986170118</v>
      </c>
      <c r="C201">
        <v>187</v>
      </c>
      <c r="D201">
        <f t="shared" ca="1" si="21"/>
        <v>0.55838323353293418</v>
      </c>
      <c r="E201">
        <f t="shared" ca="1" si="22"/>
        <v>0.44161676646706582</v>
      </c>
      <c r="F201" s="16">
        <f t="shared" ca="1" si="23"/>
        <v>0.14687139194238516</v>
      </c>
      <c r="G201">
        <f t="shared" ca="1" si="24"/>
        <v>4.7258664895969229</v>
      </c>
      <c r="H201">
        <f t="shared" ca="1" si="25"/>
        <v>1</v>
      </c>
      <c r="I201" s="16">
        <f t="shared" ca="1" si="20"/>
        <v>0.58377568058930362</v>
      </c>
      <c r="J201" s="16">
        <f t="shared" ca="1" si="26"/>
        <v>-2.5392447056369449E-2</v>
      </c>
      <c r="K201" s="16"/>
      <c r="L201" s="16"/>
      <c r="R201" s="23"/>
      <c r="T201" s="23"/>
    </row>
    <row r="202" spans="2:20">
      <c r="B202">
        <f ca="1">LOG10(IncomeGenerator!Q200)</f>
        <v>4.8908645716615409</v>
      </c>
      <c r="C202">
        <v>188</v>
      </c>
      <c r="D202">
        <f t="shared" ca="1" si="21"/>
        <v>0.56137724550898205</v>
      </c>
      <c r="E202">
        <f t="shared" ca="1" si="22"/>
        <v>0.43862275449101795</v>
      </c>
      <c r="F202" s="16">
        <f t="shared" ca="1" si="23"/>
        <v>0.15446195208245808</v>
      </c>
      <c r="G202">
        <f t="shared" ca="1" si="24"/>
        <v>4.7262882914726667</v>
      </c>
      <c r="H202">
        <f t="shared" ca="1" si="25"/>
        <v>1</v>
      </c>
      <c r="I202" s="16">
        <f t="shared" ca="1" si="20"/>
        <v>0.58409390014478413</v>
      </c>
      <c r="J202" s="16">
        <f t="shared" ca="1" si="26"/>
        <v>-2.271665463580208E-2</v>
      </c>
      <c r="K202" s="16"/>
      <c r="L202" s="16"/>
      <c r="R202" s="23"/>
      <c r="T202" s="23"/>
    </row>
    <row r="203" spans="2:20">
      <c r="B203">
        <f ca="1">LOG10(IncomeGenerator!Q201)</f>
        <v>4.3941062759333986</v>
      </c>
      <c r="C203">
        <v>189</v>
      </c>
      <c r="D203">
        <f t="shared" ca="1" si="21"/>
        <v>0.56437125748502992</v>
      </c>
      <c r="E203">
        <f t="shared" ca="1" si="22"/>
        <v>0.43562874251497008</v>
      </c>
      <c r="F203" s="16">
        <f t="shared" ca="1" si="23"/>
        <v>0.16206142237178378</v>
      </c>
      <c r="G203">
        <f t="shared" ca="1" si="24"/>
        <v>4.7279860852619553</v>
      </c>
      <c r="H203">
        <f t="shared" ca="1" si="25"/>
        <v>1</v>
      </c>
      <c r="I203" s="16">
        <f t="shared" ca="1" si="20"/>
        <v>0.58537420538348472</v>
      </c>
      <c r="J203" s="16">
        <f t="shared" ca="1" si="26"/>
        <v>-2.1002947898454805E-2</v>
      </c>
      <c r="K203" s="16"/>
      <c r="L203" s="16"/>
      <c r="R203" s="23"/>
      <c r="T203" s="23"/>
    </row>
    <row r="204" spans="2:20">
      <c r="B204">
        <f ca="1">LOG10(IncomeGenerator!Q202)</f>
        <v>4.4280803636834314</v>
      </c>
      <c r="C204">
        <v>190</v>
      </c>
      <c r="D204">
        <f t="shared" ca="1" si="21"/>
        <v>0.56736526946107779</v>
      </c>
      <c r="E204">
        <f t="shared" ca="1" si="22"/>
        <v>0.43263473053892221</v>
      </c>
      <c r="F204" s="16">
        <f t="shared" ca="1" si="23"/>
        <v>0.16967026370190358</v>
      </c>
      <c r="G204">
        <f t="shared" ca="1" si="24"/>
        <v>4.7296914781343808</v>
      </c>
      <c r="H204">
        <f t="shared" ca="1" si="25"/>
        <v>1</v>
      </c>
      <c r="I204" s="16">
        <f t="shared" ca="1" si="20"/>
        <v>0.58665932865144688</v>
      </c>
      <c r="J204" s="16">
        <f t="shared" ca="1" si="26"/>
        <v>-1.9294059190369084E-2</v>
      </c>
      <c r="K204" s="16"/>
      <c r="L204" s="16"/>
      <c r="R204" s="23"/>
      <c r="T204" s="23"/>
    </row>
    <row r="205" spans="2:20">
      <c r="B205">
        <f ca="1">LOG10(IncomeGenerator!Q203)</f>
        <v>4.3519333683234871</v>
      </c>
      <c r="C205">
        <v>191</v>
      </c>
      <c r="D205">
        <f t="shared" ca="1" si="21"/>
        <v>0.57035928143712578</v>
      </c>
      <c r="E205">
        <f t="shared" ca="1" si="22"/>
        <v>0.42964071856287422</v>
      </c>
      <c r="F205" s="16">
        <f t="shared" ca="1" si="23"/>
        <v>0.17728894084328786</v>
      </c>
      <c r="G205">
        <f t="shared" ca="1" si="24"/>
        <v>4.7304456905150118</v>
      </c>
      <c r="H205">
        <f t="shared" ca="1" si="25"/>
        <v>1</v>
      </c>
      <c r="I205" s="16">
        <f t="shared" ca="1" si="20"/>
        <v>0.58722738111688855</v>
      </c>
      <c r="J205" s="16">
        <f t="shared" ca="1" si="26"/>
        <v>-1.6868099679762771E-2</v>
      </c>
      <c r="K205" s="16"/>
      <c r="L205" s="16"/>
      <c r="R205" s="23"/>
      <c r="T205" s="23"/>
    </row>
    <row r="206" spans="2:20">
      <c r="B206">
        <f ca="1">LOG10(IncomeGenerator!Q204)</f>
        <v>4.519954661899936</v>
      </c>
      <c r="C206">
        <v>192</v>
      </c>
      <c r="D206">
        <f t="shared" ca="1" si="21"/>
        <v>0.57335329341317365</v>
      </c>
      <c r="E206">
        <f t="shared" ca="1" si="22"/>
        <v>0.42664670658682635</v>
      </c>
      <c r="F206" s="16">
        <f t="shared" ca="1" si="23"/>
        <v>0.18491792265664567</v>
      </c>
      <c r="G206">
        <f t="shared" ca="1" si="24"/>
        <v>4.7309508607652067</v>
      </c>
      <c r="H206">
        <f t="shared" ca="1" si="25"/>
        <v>1</v>
      </c>
      <c r="I206" s="16">
        <f t="shared" ca="1" si="20"/>
        <v>0.58760775970515466</v>
      </c>
      <c r="J206" s="16">
        <f t="shared" ca="1" si="26"/>
        <v>-1.4254466291981016E-2</v>
      </c>
      <c r="K206" s="16"/>
      <c r="L206" s="16"/>
      <c r="R206" s="23"/>
      <c r="T206" s="23"/>
    </row>
    <row r="207" spans="2:20">
      <c r="B207">
        <f ca="1">LOG10(IncomeGenerator!Q205)</f>
        <v>5.0126842159771847</v>
      </c>
      <c r="C207">
        <v>193</v>
      </c>
      <c r="D207">
        <f t="shared" ca="1" si="21"/>
        <v>0.57634730538922152</v>
      </c>
      <c r="E207">
        <f t="shared" ca="1" si="22"/>
        <v>0.42365269461077848</v>
      </c>
      <c r="F207" s="16">
        <f t="shared" ca="1" si="23"/>
        <v>0.1925576823087507</v>
      </c>
      <c r="G207">
        <f t="shared" ca="1" si="24"/>
        <v>4.7326913132424195</v>
      </c>
      <c r="H207">
        <f t="shared" ca="1" si="25"/>
        <v>1</v>
      </c>
      <c r="I207" s="16">
        <f t="shared" ref="I207:I270" ca="1" si="27">NORMDIST(G207,$Q$4,$R$4,TRUE)</f>
        <v>0.58891763794011887</v>
      </c>
      <c r="J207" s="16">
        <f t="shared" ca="1" si="26"/>
        <v>-1.2570332550897345E-2</v>
      </c>
      <c r="K207" s="16"/>
      <c r="L207" s="16"/>
      <c r="R207" s="23"/>
      <c r="T207" s="23"/>
    </row>
    <row r="208" spans="2:20">
      <c r="B208">
        <f ca="1">LOG10(IncomeGenerator!Q206)</f>
        <v>4.1823751069334811</v>
      </c>
      <c r="C208">
        <v>194</v>
      </c>
      <c r="D208">
        <f t="shared" ref="D208:D271" ca="1" si="28">(C208-0.5)/$Q$2</f>
        <v>0.5793413173652695</v>
      </c>
      <c r="E208">
        <f t="shared" ref="E208:E271" ca="1" si="29">1-D208</f>
        <v>0.4206586826347305</v>
      </c>
      <c r="F208" s="16">
        <f t="shared" ref="F208:F271" ca="1" si="30">NORMINV((C208-0.5)/$Q$2,0,1)</f>
        <v>0.2002086974930487</v>
      </c>
      <c r="G208">
        <f t="shared" ref="G208:G271" ca="1" si="31">SMALL(B:B,C208)</f>
        <v>4.7341476984408501</v>
      </c>
      <c r="H208">
        <f t="shared" ref="H208:H271" ca="1" si="32">IF(ROUND($AC$32*G208,$AC$30)=ROUND($AC$32*G207,$AC$30),H207+1,$H$12)</f>
        <v>1</v>
      </c>
      <c r="I208" s="16">
        <f t="shared" ca="1" si="27"/>
        <v>0.59001296418965543</v>
      </c>
      <c r="J208" s="16">
        <f t="shared" ref="J208:J271" ca="1" si="33">D208-I208</f>
        <v>-1.0671646824385927E-2</v>
      </c>
      <c r="K208" s="16"/>
      <c r="L208" s="16"/>
      <c r="R208" s="23"/>
      <c r="T208" s="23"/>
    </row>
    <row r="209" spans="2:20">
      <c r="B209">
        <f ca="1">LOG10(IncomeGenerator!Q207)</f>
        <v>5.2285491334219305</v>
      </c>
      <c r="C209">
        <v>195</v>
      </c>
      <c r="D209">
        <f t="shared" ca="1" si="28"/>
        <v>0.58233532934131738</v>
      </c>
      <c r="E209">
        <f t="shared" ca="1" si="29"/>
        <v>0.41766467065868262</v>
      </c>
      <c r="F209" s="16">
        <f t="shared" ca="1" si="30"/>
        <v>0.20787145065533047</v>
      </c>
      <c r="G209">
        <f t="shared" ca="1" si="31"/>
        <v>4.7414351275181881</v>
      </c>
      <c r="H209">
        <f t="shared" ca="1" si="32"/>
        <v>1</v>
      </c>
      <c r="I209" s="16">
        <f t="shared" ca="1" si="27"/>
        <v>0.59548302639718531</v>
      </c>
      <c r="J209" s="16">
        <f t="shared" ca="1" si="33"/>
        <v>-1.3147697055867935E-2</v>
      </c>
      <c r="K209" s="16"/>
      <c r="L209" s="16"/>
      <c r="R209" s="23"/>
      <c r="T209" s="23"/>
    </row>
    <row r="210" spans="2:20">
      <c r="B210">
        <f ca="1">LOG10(IncomeGenerator!Q208)</f>
        <v>5.0523321612179544</v>
      </c>
      <c r="C210">
        <v>196</v>
      </c>
      <c r="D210">
        <f t="shared" ca="1" si="28"/>
        <v>0.58532934131736525</v>
      </c>
      <c r="E210">
        <f t="shared" ca="1" si="29"/>
        <v>0.41467065868263475</v>
      </c>
      <c r="F210" s="16">
        <f t="shared" ca="1" si="30"/>
        <v>0.21554642922476452</v>
      </c>
      <c r="G210">
        <f t="shared" ca="1" si="31"/>
        <v>4.7703798751400228</v>
      </c>
      <c r="H210">
        <f t="shared" ca="1" si="32"/>
        <v>1</v>
      </c>
      <c r="I210" s="16">
        <f t="shared" ca="1" si="27"/>
        <v>0.61701588884544833</v>
      </c>
      <c r="J210" s="16">
        <f t="shared" ca="1" si="33"/>
        <v>-3.1686547528083087E-2</v>
      </c>
      <c r="K210" s="16"/>
      <c r="L210" s="16"/>
      <c r="R210" s="23"/>
      <c r="T210" s="23"/>
    </row>
    <row r="211" spans="2:20">
      <c r="B211">
        <f ca="1">LOG10(IncomeGenerator!Q209)</f>
        <v>5.2448407281869729</v>
      </c>
      <c r="C211">
        <v>197</v>
      </c>
      <c r="D211">
        <f t="shared" ca="1" si="28"/>
        <v>0.58832335329341312</v>
      </c>
      <c r="E211">
        <f t="shared" ca="1" si="29"/>
        <v>0.41167664670658688</v>
      </c>
      <c r="F211" s="16">
        <f t="shared" ca="1" si="30"/>
        <v>0.22323412585058935</v>
      </c>
      <c r="G211">
        <f t="shared" ca="1" si="31"/>
        <v>4.7722921844551536</v>
      </c>
      <c r="H211">
        <f t="shared" ca="1" si="32"/>
        <v>1</v>
      </c>
      <c r="I211" s="16">
        <f t="shared" ca="1" si="27"/>
        <v>0.61842665351207127</v>
      </c>
      <c r="J211" s="16">
        <f t="shared" ca="1" si="33"/>
        <v>-3.0103300218658147E-2</v>
      </c>
      <c r="K211" s="16"/>
      <c r="L211" s="16"/>
      <c r="R211" s="23"/>
      <c r="T211" s="23"/>
    </row>
    <row r="212" spans="2:20">
      <c r="B212">
        <f ca="1">LOG10(IncomeGenerator!Q210)</f>
        <v>4.6269181714554213</v>
      </c>
      <c r="C212">
        <v>198</v>
      </c>
      <c r="D212">
        <f t="shared" ca="1" si="28"/>
        <v>0.5913173652694611</v>
      </c>
      <c r="E212">
        <f t="shared" ca="1" si="29"/>
        <v>0.4086826347305389</v>
      </c>
      <c r="F212" s="16">
        <f t="shared" ca="1" si="30"/>
        <v>0.23093503864478473</v>
      </c>
      <c r="G212">
        <f t="shared" ca="1" si="31"/>
        <v>4.7801683799198411</v>
      </c>
      <c r="H212">
        <f t="shared" ca="1" si="32"/>
        <v>1</v>
      </c>
      <c r="I212" s="16">
        <f t="shared" ca="1" si="27"/>
        <v>0.62422038909656186</v>
      </c>
      <c r="J212" s="16">
        <f t="shared" ca="1" si="33"/>
        <v>-3.2903023827100752E-2</v>
      </c>
      <c r="K212" s="16"/>
      <c r="L212" s="16"/>
      <c r="R212" s="23"/>
      <c r="T212" s="23"/>
    </row>
    <row r="213" spans="2:20">
      <c r="B213">
        <f ca="1">LOG10(IncomeGenerator!Q211)</f>
        <v>4.6659107111251235</v>
      </c>
      <c r="C213">
        <v>199</v>
      </c>
      <c r="D213">
        <f t="shared" ca="1" si="28"/>
        <v>0.59431137724550898</v>
      </c>
      <c r="E213">
        <f t="shared" ca="1" si="29"/>
        <v>0.40568862275449102</v>
      </c>
      <c r="F213" s="16">
        <f t="shared" ca="1" si="30"/>
        <v>0.23864967143105043</v>
      </c>
      <c r="G213">
        <f t="shared" ca="1" si="31"/>
        <v>4.7899682587684014</v>
      </c>
      <c r="H213">
        <f t="shared" ca="1" si="32"/>
        <v>1</v>
      </c>
      <c r="I213" s="16">
        <f t="shared" ca="1" si="27"/>
        <v>0.63139013614043693</v>
      </c>
      <c r="J213" s="16">
        <f t="shared" ca="1" si="33"/>
        <v>-3.7078758894927955E-2</v>
      </c>
      <c r="K213" s="16"/>
      <c r="L213" s="16"/>
      <c r="R213" s="23"/>
      <c r="T213" s="23"/>
    </row>
    <row r="214" spans="2:20">
      <c r="B214">
        <f ca="1">LOG10(IncomeGenerator!Q212)</f>
        <v>3.9637101897791509</v>
      </c>
      <c r="C214">
        <v>200</v>
      </c>
      <c r="D214">
        <f t="shared" ca="1" si="28"/>
        <v>0.59730538922155685</v>
      </c>
      <c r="E214">
        <f t="shared" ca="1" si="29"/>
        <v>0.40269461077844315</v>
      </c>
      <c r="F214" s="16">
        <f t="shared" ca="1" si="30"/>
        <v>0.24637853400043935</v>
      </c>
      <c r="G214">
        <f t="shared" ca="1" si="31"/>
        <v>4.7928600126357814</v>
      </c>
      <c r="H214">
        <f t="shared" ca="1" si="32"/>
        <v>1</v>
      </c>
      <c r="I214" s="16">
        <f t="shared" ca="1" si="27"/>
        <v>0.63349720684700139</v>
      </c>
      <c r="J214" s="16">
        <f t="shared" ca="1" si="33"/>
        <v>-3.6191817625444545E-2</v>
      </c>
      <c r="K214" s="16"/>
      <c r="L214" s="16"/>
      <c r="R214" s="23"/>
      <c r="T214" s="23"/>
    </row>
    <row r="215" spans="2:20">
      <c r="B215">
        <f ca="1">LOG10(IncomeGenerator!Q213)</f>
        <v>4.457581351705743</v>
      </c>
      <c r="C215">
        <v>201</v>
      </c>
      <c r="D215">
        <f t="shared" ca="1" si="28"/>
        <v>0.60029940119760483</v>
      </c>
      <c r="E215">
        <f t="shared" ca="1" si="29"/>
        <v>0.39970059880239517</v>
      </c>
      <c r="F215" s="16">
        <f t="shared" ca="1" si="30"/>
        <v>0.25412214237400033</v>
      </c>
      <c r="G215">
        <f t="shared" ca="1" si="31"/>
        <v>4.7990227985993048</v>
      </c>
      <c r="H215">
        <f t="shared" ca="1" si="32"/>
        <v>1</v>
      </c>
      <c r="I215" s="16">
        <f t="shared" ca="1" si="27"/>
        <v>0.63797423575220624</v>
      </c>
      <c r="J215" s="16">
        <f t="shared" ca="1" si="33"/>
        <v>-3.7674834554601411E-2</v>
      </c>
      <c r="K215" s="16"/>
      <c r="L215" s="16"/>
      <c r="R215" s="23"/>
      <c r="T215" s="23"/>
    </row>
    <row r="216" spans="2:20">
      <c r="B216">
        <f ca="1">LOG10(IncomeGenerator!Q214)</f>
        <v>4.0501522306769022</v>
      </c>
      <c r="C216">
        <v>202</v>
      </c>
      <c r="D216">
        <f t="shared" ca="1" si="28"/>
        <v>0.6032934131736527</v>
      </c>
      <c r="E216">
        <f t="shared" ca="1" si="29"/>
        <v>0.3967065868263473</v>
      </c>
      <c r="F216" s="16">
        <f t="shared" ca="1" si="30"/>
        <v>0.26188101907280908</v>
      </c>
      <c r="G216">
        <f t="shared" ca="1" si="31"/>
        <v>4.7995678056326367</v>
      </c>
      <c r="H216">
        <f t="shared" ca="1" si="32"/>
        <v>1</v>
      </c>
      <c r="I216" s="16">
        <f t="shared" ca="1" si="27"/>
        <v>0.63836926590645482</v>
      </c>
      <c r="J216" s="16">
        <f t="shared" ca="1" si="33"/>
        <v>-3.5075852732802115E-2</v>
      </c>
      <c r="K216" s="16"/>
      <c r="L216" s="16"/>
      <c r="R216" s="23"/>
      <c r="T216" s="23"/>
    </row>
    <row r="217" spans="2:20">
      <c r="B217">
        <f ca="1">LOG10(IncomeGenerator!Q215)</f>
        <v>4.9768458229173627</v>
      </c>
      <c r="C217">
        <v>203</v>
      </c>
      <c r="D217">
        <f t="shared" ca="1" si="28"/>
        <v>0.60628742514970058</v>
      </c>
      <c r="E217">
        <f t="shared" ca="1" si="29"/>
        <v>0.39371257485029942</v>
      </c>
      <c r="F217" s="16">
        <f t="shared" ca="1" si="30"/>
        <v>0.26965569339578122</v>
      </c>
      <c r="G217">
        <f t="shared" ca="1" si="31"/>
        <v>4.8041649219386171</v>
      </c>
      <c r="H217">
        <f t="shared" ca="1" si="32"/>
        <v>1</v>
      </c>
      <c r="I217" s="16">
        <f t="shared" ca="1" si="27"/>
        <v>0.64169542847336514</v>
      </c>
      <c r="J217" s="16">
        <f t="shared" ca="1" si="33"/>
        <v>-3.5408003323664561E-2</v>
      </c>
      <c r="K217" s="16"/>
      <c r="L217" s="16"/>
      <c r="R217" s="23"/>
      <c r="T217" s="23"/>
    </row>
    <row r="218" spans="2:20">
      <c r="B218">
        <f ca="1">LOG10(IncomeGenerator!Q216)</f>
        <v>4.8483667445580778</v>
      </c>
      <c r="C218">
        <v>204</v>
      </c>
      <c r="D218">
        <f t="shared" ca="1" si="28"/>
        <v>0.60928143712574845</v>
      </c>
      <c r="E218">
        <f t="shared" ca="1" si="29"/>
        <v>0.39071856287425155</v>
      </c>
      <c r="F218" s="16">
        <f t="shared" ca="1" si="30"/>
        <v>0.27744670170567481</v>
      </c>
      <c r="G218">
        <f t="shared" ca="1" si="31"/>
        <v>4.8056813882767182</v>
      </c>
      <c r="H218">
        <f t="shared" ca="1" si="32"/>
        <v>1</v>
      </c>
      <c r="I218" s="16">
        <f t="shared" ca="1" si="27"/>
        <v>0.64279030133908621</v>
      </c>
      <c r="J218" s="16">
        <f t="shared" ca="1" si="33"/>
        <v>-3.3508864213337763E-2</v>
      </c>
      <c r="K218" s="16"/>
      <c r="L218" s="16"/>
      <c r="R218" s="23"/>
      <c r="T218" s="23"/>
    </row>
    <row r="219" spans="2:20">
      <c r="B219">
        <f ca="1">LOG10(IncomeGenerator!Q217)</f>
        <v>4.7801683799198411</v>
      </c>
      <c r="C219">
        <v>205</v>
      </c>
      <c r="D219">
        <f t="shared" ca="1" si="28"/>
        <v>0.61227544910179643</v>
      </c>
      <c r="E219">
        <f t="shared" ca="1" si="29"/>
        <v>0.38772455089820357</v>
      </c>
      <c r="F219" s="16">
        <f t="shared" ca="1" si="30"/>
        <v>0.28525458772371748</v>
      </c>
      <c r="G219">
        <f t="shared" ca="1" si="31"/>
        <v>4.8062469545560926</v>
      </c>
      <c r="H219">
        <f t="shared" ca="1" si="32"/>
        <v>1</v>
      </c>
      <c r="I219" s="16">
        <f t="shared" ca="1" si="27"/>
        <v>0.64319833404927151</v>
      </c>
      <c r="J219" s="16">
        <f t="shared" ca="1" si="33"/>
        <v>-3.0922884947475082E-2</v>
      </c>
      <c r="K219" s="16"/>
      <c r="L219" s="16"/>
      <c r="R219" s="23"/>
      <c r="T219" s="23"/>
    </row>
    <row r="220" spans="2:20">
      <c r="B220">
        <f ca="1">LOG10(IncomeGenerator!Q218)</f>
        <v>5.6541454179529875</v>
      </c>
      <c r="C220">
        <v>206</v>
      </c>
      <c r="D220">
        <f t="shared" ca="1" si="28"/>
        <v>0.6152694610778443</v>
      </c>
      <c r="E220">
        <f t="shared" ca="1" si="29"/>
        <v>0.3847305389221557</v>
      </c>
      <c r="F220" s="16">
        <f t="shared" ca="1" si="30"/>
        <v>0.29307990283330632</v>
      </c>
      <c r="G220">
        <f t="shared" ca="1" si="31"/>
        <v>4.8080446845508797</v>
      </c>
      <c r="H220">
        <f t="shared" ca="1" si="32"/>
        <v>1</v>
      </c>
      <c r="I220" s="16">
        <f t="shared" ca="1" si="27"/>
        <v>0.64449423229229563</v>
      </c>
      <c r="J220" s="16">
        <f t="shared" ca="1" si="33"/>
        <v>-2.9224771214451328E-2</v>
      </c>
      <c r="K220" s="16"/>
      <c r="L220" s="16"/>
      <c r="R220" s="23"/>
      <c r="T220" s="23"/>
    </row>
    <row r="221" spans="2:20">
      <c r="B221">
        <f ca="1">LOG10(IncomeGenerator!Q219)</f>
        <v>5.1402451968305654</v>
      </c>
      <c r="C221">
        <v>207</v>
      </c>
      <c r="D221">
        <f t="shared" ca="1" si="28"/>
        <v>0.61826347305389218</v>
      </c>
      <c r="E221">
        <f t="shared" ca="1" si="29"/>
        <v>0.38173652694610782</v>
      </c>
      <c r="F221" s="16">
        <f t="shared" ca="1" si="30"/>
        <v>0.30092320639325904</v>
      </c>
      <c r="G221">
        <f t="shared" ca="1" si="31"/>
        <v>4.8113779463877959</v>
      </c>
      <c r="H221">
        <f t="shared" ca="1" si="32"/>
        <v>1</v>
      </c>
      <c r="I221" s="16">
        <f t="shared" ca="1" si="27"/>
        <v>0.64689259815815214</v>
      </c>
      <c r="J221" s="16">
        <f t="shared" ca="1" si="33"/>
        <v>-2.8629125104259967E-2</v>
      </c>
      <c r="K221" s="16"/>
      <c r="L221" s="16"/>
      <c r="R221" s="23"/>
      <c r="T221" s="23"/>
    </row>
    <row r="222" spans="2:20">
      <c r="B222">
        <f ca="1">LOG10(IncomeGenerator!Q220)</f>
        <v>4.3529955739677879</v>
      </c>
      <c r="C222">
        <v>208</v>
      </c>
      <c r="D222">
        <f t="shared" ca="1" si="28"/>
        <v>0.62125748502994016</v>
      </c>
      <c r="E222">
        <f t="shared" ca="1" si="29"/>
        <v>0.37874251497005984</v>
      </c>
      <c r="F222" s="16">
        <f t="shared" ca="1" si="30"/>
        <v>0.30878506606110889</v>
      </c>
      <c r="G222">
        <f t="shared" ca="1" si="31"/>
        <v>4.8141258639006104</v>
      </c>
      <c r="H222">
        <f t="shared" ca="1" si="32"/>
        <v>1</v>
      </c>
      <c r="I222" s="16">
        <f t="shared" ca="1" si="27"/>
        <v>0.64886542034227879</v>
      </c>
      <c r="J222" s="16">
        <f t="shared" ca="1" si="33"/>
        <v>-2.7607935312338627E-2</v>
      </c>
      <c r="K222" s="16"/>
      <c r="L222" s="16"/>
      <c r="R222" s="23"/>
      <c r="T222" s="23"/>
    </row>
    <row r="223" spans="2:20">
      <c r="B223">
        <f ca="1">LOG10(IncomeGenerator!Q221)</f>
        <v>4.8514667098918531</v>
      </c>
      <c r="C223">
        <v>209</v>
      </c>
      <c r="D223">
        <f t="shared" ca="1" si="28"/>
        <v>0.62425149700598803</v>
      </c>
      <c r="E223">
        <f t="shared" ca="1" si="29"/>
        <v>0.37574850299401197</v>
      </c>
      <c r="F223" s="16">
        <f t="shared" ca="1" si="30"/>
        <v>0.31666605812696957</v>
      </c>
      <c r="G223">
        <f t="shared" ca="1" si="31"/>
        <v>4.8186955900457251</v>
      </c>
      <c r="H223">
        <f t="shared" ca="1" si="32"/>
        <v>1</v>
      </c>
      <c r="I223" s="16">
        <f t="shared" ca="1" si="27"/>
        <v>0.65213729151633115</v>
      </c>
      <c r="J223" s="16">
        <f t="shared" ca="1" si="33"/>
        <v>-2.788579451034312E-2</v>
      </c>
      <c r="K223" s="16"/>
      <c r="L223" s="16"/>
      <c r="R223" s="23"/>
      <c r="T223" s="23"/>
    </row>
    <row r="224" spans="2:20">
      <c r="B224">
        <f ca="1">LOG10(IncomeGenerator!Q222)</f>
        <v>4.7073905198641262</v>
      </c>
      <c r="C224">
        <v>210</v>
      </c>
      <c r="D224">
        <f t="shared" ca="1" si="28"/>
        <v>0.6272455089820359</v>
      </c>
      <c r="E224">
        <f t="shared" ca="1" si="29"/>
        <v>0.3727544910179641</v>
      </c>
      <c r="F224" s="16">
        <f t="shared" ca="1" si="30"/>
        <v>0.32456676785852062</v>
      </c>
      <c r="G224">
        <f t="shared" ca="1" si="31"/>
        <v>4.8204291504636689</v>
      </c>
      <c r="H224">
        <f t="shared" ca="1" si="32"/>
        <v>1</v>
      </c>
      <c r="I224" s="16">
        <f t="shared" ca="1" si="27"/>
        <v>0.65337555866745023</v>
      </c>
      <c r="J224" s="16">
        <f t="shared" ca="1" si="33"/>
        <v>-2.6130049685414325E-2</v>
      </c>
      <c r="K224" s="16"/>
      <c r="L224" s="16"/>
      <c r="R224" s="23"/>
      <c r="T224" s="23"/>
    </row>
    <row r="225" spans="2:20">
      <c r="B225">
        <f ca="1">LOG10(IncomeGenerator!Q223)</f>
        <v>4.9638762090627342</v>
      </c>
      <c r="C225">
        <v>211</v>
      </c>
      <c r="D225">
        <f t="shared" ca="1" si="28"/>
        <v>0.63023952095808389</v>
      </c>
      <c r="E225">
        <f t="shared" ca="1" si="29"/>
        <v>0.36976047904191611</v>
      </c>
      <c r="F225" s="16">
        <f t="shared" ca="1" si="30"/>
        <v>0.33248778985768929</v>
      </c>
      <c r="G225">
        <f t="shared" ca="1" si="31"/>
        <v>4.8248378999801487</v>
      </c>
      <c r="H225">
        <f t="shared" ca="1" si="32"/>
        <v>1</v>
      </c>
      <c r="I225" s="16">
        <f t="shared" ca="1" si="27"/>
        <v>0.65651728971424084</v>
      </c>
      <c r="J225" s="16">
        <f t="shared" ca="1" si="33"/>
        <v>-2.627776875615695E-2</v>
      </c>
      <c r="K225" s="16"/>
      <c r="L225" s="16"/>
      <c r="R225" s="23"/>
      <c r="T225" s="23"/>
    </row>
    <row r="226" spans="2:20">
      <c r="B226">
        <f ca="1">LOG10(IncomeGenerator!Q224)</f>
        <v>4.7258664895969229</v>
      </c>
      <c r="C226">
        <v>212</v>
      </c>
      <c r="D226">
        <f t="shared" ca="1" si="28"/>
        <v>0.63323353293413176</v>
      </c>
      <c r="E226">
        <f t="shared" ca="1" si="29"/>
        <v>0.36676646706586824</v>
      </c>
      <c r="F226" s="16">
        <f t="shared" ca="1" si="30"/>
        <v>0.34042972842963826</v>
      </c>
      <c r="G226">
        <f t="shared" ca="1" si="31"/>
        <v>4.8257566929339344</v>
      </c>
      <c r="H226">
        <f t="shared" ca="1" si="32"/>
        <v>1</v>
      </c>
      <c r="I226" s="16">
        <f t="shared" ca="1" si="27"/>
        <v>0.65717068266315259</v>
      </c>
      <c r="J226" s="16">
        <f t="shared" ca="1" si="33"/>
        <v>-2.3937149729020835E-2</v>
      </c>
      <c r="K226" s="16"/>
      <c r="L226" s="16"/>
      <c r="R226" s="23"/>
      <c r="T226" s="23"/>
    </row>
    <row r="227" spans="2:20">
      <c r="B227">
        <f ca="1">LOG10(IncomeGenerator!Q225)</f>
        <v>4.6387928901743374</v>
      </c>
      <c r="C227">
        <v>213</v>
      </c>
      <c r="D227">
        <f t="shared" ca="1" si="28"/>
        <v>0.63622754491017963</v>
      </c>
      <c r="E227">
        <f t="shared" ca="1" si="29"/>
        <v>0.36377245508982037</v>
      </c>
      <c r="F227" s="16">
        <f t="shared" ca="1" si="30"/>
        <v>0.34839319796470553</v>
      </c>
      <c r="G227">
        <f t="shared" ca="1" si="31"/>
        <v>4.8265548744337305</v>
      </c>
      <c r="H227">
        <f t="shared" ca="1" si="32"/>
        <v>1</v>
      </c>
      <c r="I227" s="16">
        <f t="shared" ca="1" si="27"/>
        <v>0.65773792239018447</v>
      </c>
      <c r="J227" s="16">
        <f t="shared" ca="1" si="33"/>
        <v>-2.1510377480004839E-2</v>
      </c>
      <c r="K227" s="16"/>
      <c r="L227" s="16"/>
      <c r="R227" s="23"/>
      <c r="T227" s="23"/>
    </row>
    <row r="228" spans="2:20">
      <c r="B228">
        <f ca="1">LOG10(IncomeGenerator!Q226)</f>
        <v>4.3528512200789997</v>
      </c>
      <c r="C228">
        <v>214</v>
      </c>
      <c r="D228">
        <f t="shared" ca="1" si="28"/>
        <v>0.6392215568862275</v>
      </c>
      <c r="E228">
        <f t="shared" ca="1" si="29"/>
        <v>0.3607784431137725</v>
      </c>
      <c r="F228" s="16">
        <f t="shared" ca="1" si="30"/>
        <v>0.35637882333396553</v>
      </c>
      <c r="G228">
        <f t="shared" ca="1" si="31"/>
        <v>4.8279698097683283</v>
      </c>
      <c r="H228">
        <f t="shared" ca="1" si="32"/>
        <v>1</v>
      </c>
      <c r="I228" s="16">
        <f t="shared" ca="1" si="27"/>
        <v>0.65874259274812819</v>
      </c>
      <c r="J228" s="16">
        <f t="shared" ca="1" si="33"/>
        <v>-1.9521035861900682E-2</v>
      </c>
      <c r="K228" s="16"/>
      <c r="L228" s="16"/>
      <c r="R228" s="23"/>
      <c r="T228" s="23"/>
    </row>
    <row r="229" spans="2:20">
      <c r="B229">
        <f ca="1">LOG10(IncomeGenerator!Q227)</f>
        <v>4.7703798751400228</v>
      </c>
      <c r="C229">
        <v>215</v>
      </c>
      <c r="D229">
        <f t="shared" ca="1" si="28"/>
        <v>0.64221556886227549</v>
      </c>
      <c r="E229">
        <f t="shared" ca="1" si="29"/>
        <v>0.35778443113772451</v>
      </c>
      <c r="F229" s="16">
        <f t="shared" ca="1" si="30"/>
        <v>0.36438724029913222</v>
      </c>
      <c r="G229">
        <f t="shared" ca="1" si="31"/>
        <v>4.8330306227586428</v>
      </c>
      <c r="H229">
        <f t="shared" ca="1" si="32"/>
        <v>1</v>
      </c>
      <c r="I229" s="16">
        <f t="shared" ca="1" si="27"/>
        <v>0.66232676397382395</v>
      </c>
      <c r="J229" s="16">
        <f t="shared" ca="1" si="33"/>
        <v>-2.0111195111548463E-2</v>
      </c>
      <c r="K229" s="16"/>
      <c r="L229" s="16"/>
      <c r="R229" s="23"/>
      <c r="T229" s="23"/>
    </row>
    <row r="230" spans="2:20">
      <c r="B230">
        <f ca="1">LOG10(IncomeGenerator!Q228)</f>
        <v>4.7262882914726667</v>
      </c>
      <c r="C230">
        <v>216</v>
      </c>
      <c r="D230">
        <f t="shared" ca="1" si="28"/>
        <v>0.64520958083832336</v>
      </c>
      <c r="E230">
        <f t="shared" ca="1" si="29"/>
        <v>0.35479041916167664</v>
      </c>
      <c r="F230" s="16">
        <f t="shared" ca="1" si="30"/>
        <v>0.37241909593755118</v>
      </c>
      <c r="G230">
        <f t="shared" ca="1" si="31"/>
        <v>4.8397466638320576</v>
      </c>
      <c r="H230">
        <f t="shared" ca="1" si="32"/>
        <v>1</v>
      </c>
      <c r="I230" s="16">
        <f t="shared" ca="1" si="27"/>
        <v>0.66706051393774524</v>
      </c>
      <c r="J230" s="16">
        <f t="shared" ca="1" si="33"/>
        <v>-2.1850933099421876E-2</v>
      </c>
      <c r="K230" s="16"/>
      <c r="L230" s="16"/>
      <c r="R230" s="23"/>
      <c r="T230" s="23"/>
    </row>
    <row r="231" spans="2:20">
      <c r="B231">
        <f ca="1">LOG10(IncomeGenerator!Q229)</f>
        <v>2.5459640763497173</v>
      </c>
      <c r="C231">
        <v>217</v>
      </c>
      <c r="D231">
        <f t="shared" ca="1" si="28"/>
        <v>0.64820359281437123</v>
      </c>
      <c r="E231">
        <f t="shared" ca="1" si="29"/>
        <v>0.35179640718562877</v>
      </c>
      <c r="F231" s="16">
        <f t="shared" ca="1" si="30"/>
        <v>0.38047504908308427</v>
      </c>
      <c r="G231">
        <f t="shared" ca="1" si="31"/>
        <v>4.8406647278064323</v>
      </c>
      <c r="H231">
        <f t="shared" ca="1" si="32"/>
        <v>1</v>
      </c>
      <c r="I231" s="16">
        <f t="shared" ca="1" si="27"/>
        <v>0.66770556178409246</v>
      </c>
      <c r="J231" s="16">
        <f t="shared" ca="1" si="33"/>
        <v>-1.9501968969721228E-2</v>
      </c>
      <c r="K231" s="16"/>
      <c r="L231" s="16"/>
      <c r="R231" s="23"/>
      <c r="T231" s="23"/>
    </row>
    <row r="232" spans="2:20">
      <c r="B232">
        <f ca="1">LOG10(IncomeGenerator!Q230)</f>
        <v>4.6825149130362274</v>
      </c>
      <c r="C232">
        <v>218</v>
      </c>
      <c r="D232">
        <f t="shared" ca="1" si="28"/>
        <v>0.65119760479041922</v>
      </c>
      <c r="E232">
        <f t="shared" ca="1" si="29"/>
        <v>0.34880239520958078</v>
      </c>
      <c r="F232" s="16">
        <f t="shared" ca="1" si="30"/>
        <v>0.38855577078371978</v>
      </c>
      <c r="G232">
        <f t="shared" ca="1" si="31"/>
        <v>4.8428306770563312</v>
      </c>
      <c r="H232">
        <f t="shared" ca="1" si="32"/>
        <v>1</v>
      </c>
      <c r="I232" s="16">
        <f t="shared" ca="1" si="27"/>
        <v>0.66922542564568532</v>
      </c>
      <c r="J232" s="16">
        <f t="shared" ca="1" si="33"/>
        <v>-1.8027820855266108E-2</v>
      </c>
      <c r="K232" s="16"/>
      <c r="L232" s="16"/>
      <c r="R232" s="23"/>
      <c r="T232" s="23"/>
    </row>
    <row r="233" spans="2:20">
      <c r="B233">
        <f ca="1">LOG10(IncomeGenerator!Q231)</f>
        <v>5.3697056726898538</v>
      </c>
      <c r="C233">
        <v>219</v>
      </c>
      <c r="D233">
        <f t="shared" ca="1" si="28"/>
        <v>0.65419161676646709</v>
      </c>
      <c r="E233">
        <f t="shared" ca="1" si="29"/>
        <v>0.34580838323353291</v>
      </c>
      <c r="F233" s="16">
        <f t="shared" ca="1" si="30"/>
        <v>0.39666194477680139</v>
      </c>
      <c r="G233">
        <f t="shared" ca="1" si="31"/>
        <v>4.8459761970772073</v>
      </c>
      <c r="H233">
        <f t="shared" ca="1" si="32"/>
        <v>1</v>
      </c>
      <c r="I233" s="16">
        <f t="shared" ca="1" si="27"/>
        <v>0.67142769785201173</v>
      </c>
      <c r="J233" s="16">
        <f t="shared" ca="1" si="33"/>
        <v>-1.7236081085544641E-2</v>
      </c>
      <c r="K233" s="16"/>
      <c r="L233" s="16"/>
      <c r="R233" s="23"/>
      <c r="T233" s="23"/>
    </row>
    <row r="234" spans="2:20">
      <c r="B234">
        <f ca="1">LOG10(IncomeGenerator!Q232)</f>
        <v>4.5088324517711342</v>
      </c>
      <c r="C234">
        <v>220</v>
      </c>
      <c r="D234">
        <f t="shared" ca="1" si="28"/>
        <v>0.65718562874251496</v>
      </c>
      <c r="E234">
        <f t="shared" ca="1" si="29"/>
        <v>0.34281437125748504</v>
      </c>
      <c r="F234" s="16">
        <f t="shared" ca="1" si="30"/>
        <v>0.40479426798281953</v>
      </c>
      <c r="G234">
        <f t="shared" ca="1" si="31"/>
        <v>4.8483667445580778</v>
      </c>
      <c r="H234">
        <f t="shared" ca="1" si="32"/>
        <v>1</v>
      </c>
      <c r="I234" s="16">
        <f t="shared" ca="1" si="27"/>
        <v>0.67309742316074461</v>
      </c>
      <c r="J234" s="16">
        <f t="shared" ca="1" si="33"/>
        <v>-1.5911794418229652E-2</v>
      </c>
      <c r="K234" s="16"/>
      <c r="L234" s="16"/>
      <c r="R234" s="23"/>
      <c r="T234" s="23"/>
    </row>
    <row r="235" spans="2:20">
      <c r="B235">
        <f ca="1">LOG10(IncomeGenerator!Q233)</f>
        <v>4.6114585501818981</v>
      </c>
      <c r="C235">
        <v>221</v>
      </c>
      <c r="D235">
        <f t="shared" ca="1" si="28"/>
        <v>0.66017964071856283</v>
      </c>
      <c r="E235">
        <f t="shared" ca="1" si="29"/>
        <v>0.33982035928143717</v>
      </c>
      <c r="F235" s="16">
        <f t="shared" ca="1" si="30"/>
        <v>0.41295345101875602</v>
      </c>
      <c r="G235">
        <f t="shared" ca="1" si="31"/>
        <v>4.8514667098918531</v>
      </c>
      <c r="H235">
        <f t="shared" ca="1" si="32"/>
        <v>1</v>
      </c>
      <c r="I235" s="16">
        <f t="shared" ca="1" si="27"/>
        <v>0.67525750078642932</v>
      </c>
      <c r="J235" s="16">
        <f t="shared" ca="1" si="33"/>
        <v>-1.5077860067866489E-2</v>
      </c>
      <c r="K235" s="16"/>
      <c r="L235" s="16"/>
      <c r="R235" s="23"/>
      <c r="T235" s="23"/>
    </row>
    <row r="236" spans="2:20">
      <c r="B236">
        <f ca="1">LOG10(IncomeGenerator!Q234)</f>
        <v>5.1931116131747528</v>
      </c>
      <c r="C236">
        <v>222</v>
      </c>
      <c r="D236">
        <f t="shared" ca="1" si="28"/>
        <v>0.66317365269461082</v>
      </c>
      <c r="E236">
        <f t="shared" ca="1" si="29"/>
        <v>0.33682634730538918</v>
      </c>
      <c r="F236" s="16">
        <f t="shared" ca="1" si="30"/>
        <v>0.42114021873204227</v>
      </c>
      <c r="G236">
        <f t="shared" ca="1" si="31"/>
        <v>4.8719891475127435</v>
      </c>
      <c r="H236">
        <f t="shared" ca="1" si="32"/>
        <v>1</v>
      </c>
      <c r="I236" s="16">
        <f t="shared" ca="1" si="27"/>
        <v>0.68940656018015933</v>
      </c>
      <c r="J236" s="16">
        <f t="shared" ca="1" si="33"/>
        <v>-2.6232907485548518E-2</v>
      </c>
      <c r="K236" s="16"/>
      <c r="L236" s="16"/>
      <c r="R236" s="23"/>
      <c r="T236" s="23"/>
    </row>
    <row r="237" spans="2:20">
      <c r="B237">
        <f ca="1">LOG10(IncomeGenerator!Q235)</f>
        <v>4.1512906934686429</v>
      </c>
      <c r="C237">
        <v>223</v>
      </c>
      <c r="D237">
        <f t="shared" ca="1" si="28"/>
        <v>0.66616766467065869</v>
      </c>
      <c r="E237">
        <f t="shared" ca="1" si="29"/>
        <v>0.33383233532934131</v>
      </c>
      <c r="F237" s="16">
        <f t="shared" ca="1" si="30"/>
        <v>0.42935531075624817</v>
      </c>
      <c r="G237">
        <f t="shared" ca="1" si="31"/>
        <v>4.8745335357865818</v>
      </c>
      <c r="H237">
        <f t="shared" ca="1" si="32"/>
        <v>1</v>
      </c>
      <c r="I237" s="16">
        <f t="shared" ca="1" si="27"/>
        <v>0.69114196488714208</v>
      </c>
      <c r="J237" s="16">
        <f t="shared" ca="1" si="33"/>
        <v>-2.4974300216483392E-2</v>
      </c>
      <c r="K237" s="16"/>
      <c r="L237" s="16"/>
      <c r="R237" s="23"/>
      <c r="T237" s="23"/>
    </row>
    <row r="238" spans="2:20">
      <c r="B238">
        <f ca="1">LOG10(IncomeGenerator!Q236)</f>
        <v>5.2952756880109195</v>
      </c>
      <c r="C238">
        <v>224</v>
      </c>
      <c r="D238">
        <f t="shared" ca="1" si="28"/>
        <v>0.66916167664670656</v>
      </c>
      <c r="E238">
        <f t="shared" ca="1" si="29"/>
        <v>0.33083832335329344</v>
      </c>
      <c r="F238" s="16">
        <f t="shared" ca="1" si="30"/>
        <v>0.43759948208969218</v>
      </c>
      <c r="G238">
        <f t="shared" ca="1" si="31"/>
        <v>4.8753556269556899</v>
      </c>
      <c r="H238">
        <f t="shared" ca="1" si="32"/>
        <v>1</v>
      </c>
      <c r="I238" s="16">
        <f t="shared" ca="1" si="27"/>
        <v>0.6917017653029538</v>
      </c>
      <c r="J238" s="16">
        <f t="shared" ca="1" si="33"/>
        <v>-2.2540088656247237E-2</v>
      </c>
      <c r="K238" s="16"/>
      <c r="L238" s="16"/>
      <c r="R238" s="23"/>
      <c r="T238" s="23"/>
    </row>
    <row r="239" spans="2:20">
      <c r="B239">
        <f ca="1">LOG10(IncomeGenerator!Q237)</f>
        <v>4.9201985054603856</v>
      </c>
      <c r="C239">
        <v>225</v>
      </c>
      <c r="D239">
        <f t="shared" ca="1" si="28"/>
        <v>0.67215568862275454</v>
      </c>
      <c r="E239">
        <f t="shared" ca="1" si="29"/>
        <v>0.32784431137724546</v>
      </c>
      <c r="F239" s="16">
        <f t="shared" ca="1" si="30"/>
        <v>0.44587350369822759</v>
      </c>
      <c r="G239">
        <f t="shared" ca="1" si="31"/>
        <v>4.8765062293332964</v>
      </c>
      <c r="H239">
        <f t="shared" ca="1" si="32"/>
        <v>1</v>
      </c>
      <c r="I239" s="16">
        <f t="shared" ca="1" si="27"/>
        <v>0.69248451613183537</v>
      </c>
      <c r="J239" s="16">
        <f t="shared" ca="1" si="33"/>
        <v>-2.0328827509080827E-2</v>
      </c>
      <c r="K239" s="16"/>
      <c r="L239" s="16"/>
      <c r="R239" s="23"/>
      <c r="T239" s="23"/>
    </row>
    <row r="240" spans="2:20">
      <c r="B240">
        <f ca="1">LOG10(IncomeGenerator!Q238)</f>
        <v>4.0934005682878389</v>
      </c>
      <c r="C240">
        <v>226</v>
      </c>
      <c r="D240">
        <f t="shared" ca="1" si="28"/>
        <v>0.67514970059880242</v>
      </c>
      <c r="E240">
        <f t="shared" ca="1" si="29"/>
        <v>0.32485029940119758</v>
      </c>
      <c r="F240" s="16">
        <f t="shared" ca="1" si="30"/>
        <v>0.45417816314354847</v>
      </c>
      <c r="G240">
        <f t="shared" ca="1" si="31"/>
        <v>4.8780581043957465</v>
      </c>
      <c r="H240">
        <f t="shared" ca="1" si="32"/>
        <v>1</v>
      </c>
      <c r="I240" s="16">
        <f t="shared" ca="1" si="27"/>
        <v>0.69353886411205645</v>
      </c>
      <c r="J240" s="16">
        <f t="shared" ca="1" si="33"/>
        <v>-1.8389163513254037E-2</v>
      </c>
      <c r="K240" s="16"/>
      <c r="L240" s="16"/>
      <c r="R240" s="23"/>
      <c r="T240" s="23"/>
    </row>
    <row r="241" spans="2:20">
      <c r="B241">
        <f ca="1">LOG10(IncomeGenerator!Q239)</f>
        <v>5.0098115194704063</v>
      </c>
      <c r="C241">
        <v>227</v>
      </c>
      <c r="D241">
        <f t="shared" ca="1" si="28"/>
        <v>0.67814371257485029</v>
      </c>
      <c r="E241">
        <f t="shared" ca="1" si="29"/>
        <v>0.32185628742514971</v>
      </c>
      <c r="F241" s="16">
        <f t="shared" ca="1" si="30"/>
        <v>0.46251426523843686</v>
      </c>
      <c r="G241">
        <f t="shared" ca="1" si="31"/>
        <v>4.8829669730431533</v>
      </c>
      <c r="H241">
        <f t="shared" ca="1" si="32"/>
        <v>1</v>
      </c>
      <c r="I241" s="16">
        <f t="shared" ca="1" si="27"/>
        <v>0.69686339559600452</v>
      </c>
      <c r="J241" s="16">
        <f t="shared" ca="1" si="33"/>
        <v>-1.8719683021154232E-2</v>
      </c>
      <c r="K241" s="16"/>
      <c r="L241" s="16"/>
      <c r="R241" s="23"/>
      <c r="T241" s="23"/>
    </row>
    <row r="242" spans="2:20">
      <c r="B242">
        <f ca="1">LOG10(IncomeGenerator!Q240)</f>
        <v>4.9203490375800305</v>
      </c>
      <c r="C242">
        <v>228</v>
      </c>
      <c r="D242">
        <f t="shared" ca="1" si="28"/>
        <v>0.68113772455089816</v>
      </c>
      <c r="E242">
        <f t="shared" ca="1" si="29"/>
        <v>0.31886227544910184</v>
      </c>
      <c r="F242" s="16">
        <f t="shared" ca="1" si="30"/>
        <v>0.47088263273046266</v>
      </c>
      <c r="G242">
        <f t="shared" ca="1" si="31"/>
        <v>4.8849785634835055</v>
      </c>
      <c r="H242">
        <f t="shared" ca="1" si="32"/>
        <v>1</v>
      </c>
      <c r="I242" s="16">
        <f t="shared" ca="1" si="27"/>
        <v>0.6982210702881404</v>
      </c>
      <c r="J242" s="16">
        <f t="shared" ca="1" si="33"/>
        <v>-1.7083345737242239E-2</v>
      </c>
      <c r="K242" s="16"/>
      <c r="L242" s="16"/>
      <c r="R242" s="23"/>
      <c r="T242" s="23"/>
    </row>
    <row r="243" spans="2:20">
      <c r="B243">
        <f ca="1">LOG10(IncomeGenerator!Q241)</f>
        <v>4.6467863545498265</v>
      </c>
      <c r="C243">
        <v>229</v>
      </c>
      <c r="D243">
        <f t="shared" ca="1" si="28"/>
        <v>0.68413173652694614</v>
      </c>
      <c r="E243">
        <f t="shared" ca="1" si="29"/>
        <v>0.31586826347305386</v>
      </c>
      <c r="F243" s="16">
        <f t="shared" ca="1" si="30"/>
        <v>0.47928410701574714</v>
      </c>
      <c r="G243">
        <f t="shared" ca="1" si="31"/>
        <v>4.8908645716615409</v>
      </c>
      <c r="H243">
        <f t="shared" ca="1" si="32"/>
        <v>1</v>
      </c>
      <c r="I243" s="16">
        <f t="shared" ca="1" si="27"/>
        <v>0.70217789621214421</v>
      </c>
      <c r="J243" s="16">
        <f t="shared" ca="1" si="33"/>
        <v>-1.8046159685198071E-2</v>
      </c>
      <c r="K243" s="16"/>
      <c r="L243" s="16"/>
      <c r="R243" s="23"/>
      <c r="T243" s="23"/>
    </row>
    <row r="244" spans="2:20">
      <c r="B244">
        <f ca="1">LOG10(IncomeGenerator!Q242)</f>
        <v>4.3022407442443074</v>
      </c>
      <c r="C244">
        <v>230</v>
      </c>
      <c r="D244">
        <f t="shared" ca="1" si="28"/>
        <v>0.68712574850299402</v>
      </c>
      <c r="E244">
        <f t="shared" ca="1" si="29"/>
        <v>0.31287425149700598</v>
      </c>
      <c r="F244" s="16">
        <f t="shared" ca="1" si="30"/>
        <v>0.48771954888450458</v>
      </c>
      <c r="G244">
        <f t="shared" ca="1" si="31"/>
        <v>4.8911816025422059</v>
      </c>
      <c r="H244">
        <f t="shared" ca="1" si="32"/>
        <v>1</v>
      </c>
      <c r="I244" s="16">
        <f t="shared" ca="1" si="27"/>
        <v>0.70239034482502305</v>
      </c>
      <c r="J244" s="16">
        <f t="shared" ca="1" si="33"/>
        <v>-1.5264596322029034E-2</v>
      </c>
      <c r="K244" s="16"/>
      <c r="L244" s="16"/>
      <c r="R244" s="23"/>
      <c r="T244" s="23"/>
    </row>
    <row r="245" spans="2:20">
      <c r="B245">
        <f ca="1">LOG10(IncomeGenerator!Q243)</f>
        <v>5.0105059232571216</v>
      </c>
      <c r="C245">
        <v>231</v>
      </c>
      <c r="D245">
        <f t="shared" ca="1" si="28"/>
        <v>0.69011976047904189</v>
      </c>
      <c r="E245">
        <f t="shared" ca="1" si="29"/>
        <v>0.30988023952095811</v>
      </c>
      <c r="F245" s="16">
        <f t="shared" ca="1" si="30"/>
        <v>0.49618983930018895</v>
      </c>
      <c r="G245">
        <f t="shared" ca="1" si="31"/>
        <v>4.891372423624281</v>
      </c>
      <c r="H245">
        <f t="shared" ca="1" si="32"/>
        <v>1</v>
      </c>
      <c r="I245" s="16">
        <f t="shared" ca="1" si="27"/>
        <v>0.70251818442068914</v>
      </c>
      <c r="J245" s="16">
        <f t="shared" ca="1" si="33"/>
        <v>-1.2398423941647252E-2</v>
      </c>
      <c r="K245" s="16"/>
      <c r="L245" s="16"/>
      <c r="R245" s="23"/>
      <c r="T245" s="23"/>
    </row>
    <row r="246" spans="2:20">
      <c r="B246">
        <f ca="1">LOG10(IncomeGenerator!Q244)</f>
        <v>5.0713234075236295</v>
      </c>
      <c r="C246">
        <v>232</v>
      </c>
      <c r="D246">
        <f t="shared" ca="1" si="28"/>
        <v>0.69311377245508987</v>
      </c>
      <c r="E246">
        <f t="shared" ca="1" si="29"/>
        <v>0.30688622754491013</v>
      </c>
      <c r="F246" s="16">
        <f t="shared" ca="1" si="30"/>
        <v>0.50469588021419121</v>
      </c>
      <c r="G246">
        <f t="shared" ca="1" si="31"/>
        <v>4.8954216971810638</v>
      </c>
      <c r="H246">
        <f t="shared" ca="1" si="32"/>
        <v>1</v>
      </c>
      <c r="I246" s="16">
        <f t="shared" ca="1" si="27"/>
        <v>0.70522504139649722</v>
      </c>
      <c r="J246" s="16">
        <f t="shared" ca="1" si="33"/>
        <v>-1.2111268941407349E-2</v>
      </c>
      <c r="K246" s="16"/>
      <c r="L246" s="16"/>
      <c r="R246" s="23"/>
      <c r="T246" s="23"/>
    </row>
    <row r="247" spans="2:20">
      <c r="B247">
        <f ca="1">LOG10(IncomeGenerator!Q245)</f>
        <v>5.0507992008612916</v>
      </c>
      <c r="C247">
        <v>233</v>
      </c>
      <c r="D247">
        <f t="shared" ca="1" si="28"/>
        <v>0.69610778443113774</v>
      </c>
      <c r="E247">
        <f t="shared" ca="1" si="29"/>
        <v>0.30389221556886226</v>
      </c>
      <c r="F247" s="16">
        <f t="shared" ca="1" si="30"/>
        <v>0.51323859541816597</v>
      </c>
      <c r="G247">
        <f t="shared" ca="1" si="31"/>
        <v>4.9017734369493633</v>
      </c>
      <c r="H247">
        <f t="shared" ca="1" si="32"/>
        <v>1</v>
      </c>
      <c r="I247" s="16">
        <f t="shared" ca="1" si="27"/>
        <v>0.70944801480860686</v>
      </c>
      <c r="J247" s="16">
        <f t="shared" ca="1" si="33"/>
        <v>-1.334023037746912E-2</v>
      </c>
      <c r="K247" s="16"/>
      <c r="L247" s="16"/>
      <c r="R247" s="23"/>
      <c r="T247" s="23"/>
    </row>
    <row r="248" spans="2:20">
      <c r="B248">
        <f ca="1">LOG10(IncomeGenerator!Q246)</f>
        <v>4.5113659792799776</v>
      </c>
      <c r="C248">
        <v>234</v>
      </c>
      <c r="D248">
        <f t="shared" ca="1" si="28"/>
        <v>0.69910179640718562</v>
      </c>
      <c r="E248">
        <f t="shared" ca="1" si="29"/>
        <v>0.30089820359281438</v>
      </c>
      <c r="F248" s="16">
        <f t="shared" ca="1" si="30"/>
        <v>0.52181893143620639</v>
      </c>
      <c r="G248">
        <f t="shared" ca="1" si="31"/>
        <v>4.9042289008871123</v>
      </c>
      <c r="H248">
        <f t="shared" ca="1" si="32"/>
        <v>1</v>
      </c>
      <c r="I248" s="16">
        <f t="shared" ca="1" si="27"/>
        <v>0.71107291590821164</v>
      </c>
      <c r="J248" s="16">
        <f t="shared" ca="1" si="33"/>
        <v>-1.1971119501026029E-2</v>
      </c>
      <c r="K248" s="16"/>
      <c r="L248" s="16"/>
      <c r="R248" s="23"/>
      <c r="T248" s="23"/>
    </row>
    <row r="249" spans="2:20">
      <c r="B249">
        <f ca="1">LOG10(IncomeGenerator!Q247)</f>
        <v>4.6342698647745371</v>
      </c>
      <c r="C249">
        <v>235</v>
      </c>
      <c r="D249">
        <f t="shared" ca="1" si="28"/>
        <v>0.70209580838323349</v>
      </c>
      <c r="E249">
        <f t="shared" ca="1" si="29"/>
        <v>0.29790419161676651</v>
      </c>
      <c r="F249" s="16">
        <f t="shared" ca="1" si="30"/>
        <v>0.5304378584592353</v>
      </c>
      <c r="G249">
        <f t="shared" ca="1" si="31"/>
        <v>4.9201985054603856</v>
      </c>
      <c r="H249">
        <f t="shared" ca="1" si="32"/>
        <v>1</v>
      </c>
      <c r="I249" s="16">
        <f t="shared" ca="1" si="27"/>
        <v>0.72153502581517015</v>
      </c>
      <c r="J249" s="16">
        <f t="shared" ca="1" si="33"/>
        <v>-1.9439217431936662E-2</v>
      </c>
      <c r="K249" s="16"/>
      <c r="L249" s="16"/>
      <c r="R249" s="23"/>
      <c r="T249" s="23"/>
    </row>
    <row r="250" spans="2:20">
      <c r="B250">
        <f ca="1">LOG10(IncomeGenerator!Q248)</f>
        <v>5.2781161390374951</v>
      </c>
      <c r="C250">
        <v>236</v>
      </c>
      <c r="D250">
        <f t="shared" ca="1" si="28"/>
        <v>0.70508982035928147</v>
      </c>
      <c r="E250">
        <f t="shared" ca="1" si="29"/>
        <v>0.29491017964071853</v>
      </c>
      <c r="F250" s="16">
        <f t="shared" ca="1" si="30"/>
        <v>0.53909637132414479</v>
      </c>
      <c r="G250">
        <f t="shared" ca="1" si="31"/>
        <v>4.9203490375800305</v>
      </c>
      <c r="H250">
        <f t="shared" ca="1" si="32"/>
        <v>1</v>
      </c>
      <c r="I250" s="16">
        <f t="shared" ca="1" si="27"/>
        <v>0.72163275875068322</v>
      </c>
      <c r="J250" s="16">
        <f t="shared" ca="1" si="33"/>
        <v>-1.6542938391401751E-2</v>
      </c>
      <c r="K250" s="16"/>
      <c r="L250" s="16"/>
      <c r="R250" s="23"/>
      <c r="T250" s="23"/>
    </row>
    <row r="251" spans="2:20">
      <c r="B251">
        <f ca="1">LOG10(IncomeGenerator!Q249)</f>
        <v>4.5879469701753752</v>
      </c>
      <c r="C251">
        <v>237</v>
      </c>
      <c r="D251">
        <f t="shared" ca="1" si="28"/>
        <v>0.70808383233532934</v>
      </c>
      <c r="E251">
        <f t="shared" ca="1" si="29"/>
        <v>0.29191616766467066</v>
      </c>
      <c r="F251" s="16">
        <f t="shared" ca="1" si="30"/>
        <v>0.54779549054039633</v>
      </c>
      <c r="G251">
        <f t="shared" ca="1" si="31"/>
        <v>4.9272047588359893</v>
      </c>
      <c r="H251">
        <f t="shared" ca="1" si="32"/>
        <v>1</v>
      </c>
      <c r="I251" s="16">
        <f t="shared" ca="1" si="27"/>
        <v>0.72606602753855687</v>
      </c>
      <c r="J251" s="16">
        <f t="shared" ca="1" si="33"/>
        <v>-1.7982195203227525E-2</v>
      </c>
      <c r="K251" s="16"/>
      <c r="L251" s="16"/>
      <c r="R251" s="23"/>
      <c r="T251" s="23"/>
    </row>
    <row r="252" spans="2:20">
      <c r="B252">
        <f ca="1">LOG10(IncomeGenerator!Q250)</f>
        <v>5.1162845063157549</v>
      </c>
      <c r="C252">
        <v>238</v>
      </c>
      <c r="D252">
        <f t="shared" ca="1" si="28"/>
        <v>0.71107784431137722</v>
      </c>
      <c r="E252">
        <f t="shared" ca="1" si="29"/>
        <v>0.28892215568862278</v>
      </c>
      <c r="F252" s="16">
        <f t="shared" ca="1" si="30"/>
        <v>0.55653626336698192</v>
      </c>
      <c r="G252">
        <f t="shared" ca="1" si="31"/>
        <v>4.9275490073121357</v>
      </c>
      <c r="H252">
        <f t="shared" ca="1" si="32"/>
        <v>1</v>
      </c>
      <c r="I252" s="16">
        <f t="shared" ca="1" si="27"/>
        <v>0.72628771306863271</v>
      </c>
      <c r="J252" s="16">
        <f t="shared" ca="1" si="33"/>
        <v>-1.5209868757255496E-2</v>
      </c>
      <c r="K252" s="16"/>
      <c r="L252" s="16"/>
      <c r="R252" s="23"/>
      <c r="T252" s="23"/>
    </row>
    <row r="253" spans="2:20">
      <c r="B253">
        <f ca="1">LOG10(IncomeGenerator!Q251)</f>
        <v>4.5477013760027454</v>
      </c>
      <c r="C253">
        <v>239</v>
      </c>
      <c r="D253">
        <f t="shared" ca="1" si="28"/>
        <v>0.7140718562874252</v>
      </c>
      <c r="E253">
        <f t="shared" ca="1" si="29"/>
        <v>0.2859281437125748</v>
      </c>
      <c r="F253" s="16">
        <f t="shared" ca="1" si="30"/>
        <v>0.56531976494285285</v>
      </c>
      <c r="G253">
        <f t="shared" ca="1" si="31"/>
        <v>4.9316113865168809</v>
      </c>
      <c r="H253">
        <f t="shared" ca="1" si="32"/>
        <v>1</v>
      </c>
      <c r="I253" s="16">
        <f t="shared" ca="1" si="27"/>
        <v>0.72889703913371884</v>
      </c>
      <c r="J253" s="16">
        <f t="shared" ca="1" si="33"/>
        <v>-1.4825182846293639E-2</v>
      </c>
      <c r="K253" s="16"/>
      <c r="L253" s="16"/>
      <c r="R253" s="23"/>
      <c r="T253" s="23"/>
    </row>
    <row r="254" spans="2:20">
      <c r="B254">
        <f ca="1">LOG10(IncomeGenerator!Q252)</f>
        <v>4.1411067263223567</v>
      </c>
      <c r="C254">
        <v>240</v>
      </c>
      <c r="D254">
        <f t="shared" ca="1" si="28"/>
        <v>0.71706586826347307</v>
      </c>
      <c r="E254">
        <f t="shared" ca="1" si="29"/>
        <v>0.28293413173652693</v>
      </c>
      <c r="F254" s="16">
        <f t="shared" ca="1" si="30"/>
        <v>0.57414709947414488</v>
      </c>
      <c r="G254">
        <f t="shared" ca="1" si="31"/>
        <v>4.934414887544512</v>
      </c>
      <c r="H254">
        <f t="shared" ca="1" si="32"/>
        <v>1</v>
      </c>
      <c r="I254" s="16">
        <f t="shared" ca="1" si="27"/>
        <v>0.73069050585362794</v>
      </c>
      <c r="J254" s="16">
        <f t="shared" ca="1" si="33"/>
        <v>-1.3624637590154864E-2</v>
      </c>
      <c r="K254" s="16"/>
      <c r="L254" s="16"/>
      <c r="R254" s="23"/>
      <c r="T254" s="23"/>
    </row>
    <row r="255" spans="2:20">
      <c r="B255">
        <f ca="1">LOG10(IncomeGenerator!Q253)</f>
        <v>4.7414351275181881</v>
      </c>
      <c r="C255">
        <v>241</v>
      </c>
      <c r="D255">
        <f t="shared" ca="1" si="28"/>
        <v>0.72005988023952094</v>
      </c>
      <c r="E255">
        <f t="shared" ca="1" si="29"/>
        <v>0.27994011976047906</v>
      </c>
      <c r="F255" s="16">
        <f t="shared" ca="1" si="30"/>
        <v>0.58301940148178311</v>
      </c>
      <c r="G255">
        <f t="shared" ca="1" si="31"/>
        <v>4.943579493188702</v>
      </c>
      <c r="H255">
        <f t="shared" ca="1" si="32"/>
        <v>1</v>
      </c>
      <c r="I255" s="16">
        <f t="shared" ca="1" si="27"/>
        <v>0.73651149950200157</v>
      </c>
      <c r="J255" s="16">
        <f t="shared" ca="1" si="33"/>
        <v>-1.6451619262480621E-2</v>
      </c>
      <c r="K255" s="16"/>
      <c r="L255" s="16"/>
      <c r="R255" s="23"/>
      <c r="T255" s="23"/>
    </row>
    <row r="256" spans="2:20">
      <c r="B256">
        <f ca="1">LOG10(IncomeGenerator!Q254)</f>
        <v>4.2303890092081229</v>
      </c>
      <c r="C256">
        <v>242</v>
      </c>
      <c r="D256">
        <f t="shared" ca="1" si="28"/>
        <v>0.72305389221556882</v>
      </c>
      <c r="E256">
        <f t="shared" ca="1" si="29"/>
        <v>0.27694610778443118</v>
      </c>
      <c r="F256" s="16">
        <f t="shared" ca="1" si="30"/>
        <v>0.59193783711329606</v>
      </c>
      <c r="G256">
        <f t="shared" ca="1" si="31"/>
        <v>4.9444339137186155</v>
      </c>
      <c r="H256">
        <f t="shared" ca="1" si="32"/>
        <v>1</v>
      </c>
      <c r="I256" s="16">
        <f t="shared" ca="1" si="27"/>
        <v>0.73705090263184747</v>
      </c>
      <c r="J256" s="16">
        <f t="shared" ca="1" si="33"/>
        <v>-1.3997010416278655E-2</v>
      </c>
      <c r="K256" s="16"/>
      <c r="L256" s="16"/>
      <c r="R256" s="23"/>
      <c r="T256" s="23"/>
    </row>
    <row r="257" spans="2:20">
      <c r="B257">
        <f ca="1">LOG10(IncomeGenerator!Q255)</f>
        <v>5.1147655509712058</v>
      </c>
      <c r="C257">
        <v>243</v>
      </c>
      <c r="D257">
        <f t="shared" ca="1" si="28"/>
        <v>0.7260479041916168</v>
      </c>
      <c r="E257">
        <f t="shared" ca="1" si="29"/>
        <v>0.2739520958083832</v>
      </c>
      <c r="F257" s="16">
        <f t="shared" ca="1" si="30"/>
        <v>0.60090360552296385</v>
      </c>
      <c r="G257">
        <f t="shared" ca="1" si="31"/>
        <v>4.9469174367092048</v>
      </c>
      <c r="H257">
        <f t="shared" ca="1" si="32"/>
        <v>1</v>
      </c>
      <c r="I257" s="16">
        <f t="shared" ca="1" si="27"/>
        <v>0.73861556086730895</v>
      </c>
      <c r="J257" s="16">
        <f t="shared" ca="1" si="33"/>
        <v>-1.2567656675692152E-2</v>
      </c>
      <c r="K257" s="16"/>
      <c r="L257" s="16"/>
      <c r="R257" s="23"/>
      <c r="T257" s="23"/>
    </row>
    <row r="258" spans="2:20">
      <c r="B258">
        <f ca="1">LOG10(IncomeGenerator!Q256)</f>
        <v>4.5394451387506551</v>
      </c>
      <c r="C258">
        <v>244</v>
      </c>
      <c r="D258">
        <f t="shared" ca="1" si="28"/>
        <v>0.72904191616766467</v>
      </c>
      <c r="E258">
        <f t="shared" ca="1" si="29"/>
        <v>0.27095808383233533</v>
      </c>
      <c r="F258" s="16">
        <f t="shared" ca="1" si="30"/>
        <v>0.60991794032473934</v>
      </c>
      <c r="G258">
        <f t="shared" ca="1" si="31"/>
        <v>4.9494332485007568</v>
      </c>
      <c r="H258">
        <f t="shared" ca="1" si="32"/>
        <v>1</v>
      </c>
      <c r="I258" s="16">
        <f t="shared" ca="1" si="27"/>
        <v>0.74019567193100022</v>
      </c>
      <c r="J258" s="16">
        <f t="shared" ca="1" si="33"/>
        <v>-1.1153755763335549E-2</v>
      </c>
      <c r="K258" s="16"/>
      <c r="L258" s="16"/>
      <c r="R258" s="23"/>
      <c r="T258" s="23"/>
    </row>
    <row r="259" spans="2:20">
      <c r="B259">
        <f ca="1">LOG10(IncomeGenerator!Q257)</f>
        <v>4.7050929630383047</v>
      </c>
      <c r="C259">
        <v>245</v>
      </c>
      <c r="D259">
        <f t="shared" ca="1" si="28"/>
        <v>0.73203592814371254</v>
      </c>
      <c r="E259">
        <f t="shared" ca="1" si="29"/>
        <v>0.26796407185628746</v>
      </c>
      <c r="F259" s="16">
        <f t="shared" ca="1" si="30"/>
        <v>0.61898211112271218</v>
      </c>
      <c r="G259">
        <f t="shared" ca="1" si="31"/>
        <v>4.9548754854450978</v>
      </c>
      <c r="H259">
        <f t="shared" ca="1" si="32"/>
        <v>1</v>
      </c>
      <c r="I259" s="16">
        <f t="shared" ca="1" si="27"/>
        <v>0.74359684789947567</v>
      </c>
      <c r="J259" s="16">
        <f t="shared" ca="1" si="33"/>
        <v>-1.1560919755763122E-2</v>
      </c>
      <c r="K259" s="16"/>
      <c r="L259" s="16"/>
      <c r="R259" s="23"/>
      <c r="T259" s="23"/>
    </row>
    <row r="260" spans="2:20">
      <c r="B260">
        <f ca="1">LOG10(IncomeGenerator!Q258)</f>
        <v>4.0956290300233462</v>
      </c>
      <c r="C260">
        <v>246</v>
      </c>
      <c r="D260">
        <f t="shared" ca="1" si="28"/>
        <v>0.73502994011976053</v>
      </c>
      <c r="E260">
        <f t="shared" ca="1" si="29"/>
        <v>0.26497005988023947</v>
      </c>
      <c r="F260" s="16">
        <f t="shared" ca="1" si="30"/>
        <v>0.62809742512425437</v>
      </c>
      <c r="G260">
        <f t="shared" ca="1" si="31"/>
        <v>4.9555549621788737</v>
      </c>
      <c r="H260">
        <f t="shared" ca="1" si="32"/>
        <v>1</v>
      </c>
      <c r="I260" s="16">
        <f t="shared" ca="1" si="27"/>
        <v>0.74401985795664016</v>
      </c>
      <c r="J260" s="16">
        <f t="shared" ca="1" si="33"/>
        <v>-8.9899178368796351E-3</v>
      </c>
      <c r="K260" s="16"/>
      <c r="L260" s="16"/>
      <c r="R260" s="23"/>
      <c r="T260" s="23"/>
    </row>
    <row r="261" spans="2:20">
      <c r="B261">
        <f ca="1">LOG10(IncomeGenerator!Q259)</f>
        <v>5.0201582275700458</v>
      </c>
      <c r="C261">
        <v>247</v>
      </c>
      <c r="D261">
        <f t="shared" ca="1" si="28"/>
        <v>0.7380239520958084</v>
      </c>
      <c r="E261">
        <f t="shared" ca="1" si="29"/>
        <v>0.2619760479041916</v>
      </c>
      <c r="F261" s="16">
        <f t="shared" ca="1" si="30"/>
        <v>0.63726522884138936</v>
      </c>
      <c r="G261">
        <f t="shared" ca="1" si="31"/>
        <v>4.9637187563098601</v>
      </c>
      <c r="H261">
        <f t="shared" ca="1" si="32"/>
        <v>1</v>
      </c>
      <c r="I261" s="16">
        <f t="shared" ca="1" si="27"/>
        <v>0.74907364173342228</v>
      </c>
      <c r="J261" s="16">
        <f t="shared" ca="1" si="33"/>
        <v>-1.104968963761388E-2</v>
      </c>
      <c r="K261" s="16"/>
      <c r="L261" s="16"/>
      <c r="R261" s="23"/>
      <c r="T261" s="23"/>
    </row>
    <row r="262" spans="2:20">
      <c r="B262">
        <f ca="1">LOG10(IncomeGenerator!Q260)</f>
        <v>4.9702152891630123</v>
      </c>
      <c r="C262">
        <v>248</v>
      </c>
      <c r="D262">
        <f t="shared" ca="1" si="28"/>
        <v>0.74101796407185627</v>
      </c>
      <c r="E262">
        <f t="shared" ca="1" si="29"/>
        <v>0.25898203592814373</v>
      </c>
      <c r="F262" s="16">
        <f t="shared" ca="1" si="30"/>
        <v>0.64648690988636703</v>
      </c>
      <c r="G262">
        <f t="shared" ca="1" si="31"/>
        <v>4.9638762090627342</v>
      </c>
      <c r="H262">
        <f t="shared" ca="1" si="32"/>
        <v>1</v>
      </c>
      <c r="I262" s="16">
        <f t="shared" ca="1" si="27"/>
        <v>0.74917059087591409</v>
      </c>
      <c r="J262" s="16">
        <f t="shared" ca="1" si="33"/>
        <v>-8.1526268040578165E-3</v>
      </c>
      <c r="K262" s="16"/>
      <c r="L262" s="16"/>
      <c r="R262" s="23"/>
      <c r="T262" s="23"/>
    </row>
    <row r="263" spans="2:20">
      <c r="B263">
        <f ca="1">LOG10(IncomeGenerator!Q261)</f>
        <v>4.7095336959583793</v>
      </c>
      <c r="C263">
        <v>249</v>
      </c>
      <c r="D263">
        <f t="shared" ca="1" si="28"/>
        <v>0.74401197604790414</v>
      </c>
      <c r="E263">
        <f t="shared" ca="1" si="29"/>
        <v>0.25598802395209586</v>
      </c>
      <c r="F263" s="16">
        <f t="shared" ca="1" si="30"/>
        <v>0.65576389886789466</v>
      </c>
      <c r="G263">
        <f t="shared" ca="1" si="31"/>
        <v>4.9650153165909785</v>
      </c>
      <c r="H263">
        <f t="shared" ca="1" si="32"/>
        <v>1</v>
      </c>
      <c r="I263" s="16">
        <f t="shared" ca="1" si="27"/>
        <v>0.74987138794815777</v>
      </c>
      <c r="J263" s="16">
        <f t="shared" ca="1" si="33"/>
        <v>-5.8594119002536305E-3</v>
      </c>
      <c r="K263" s="16"/>
      <c r="L263" s="16"/>
      <c r="R263" s="23"/>
      <c r="T263" s="23"/>
    </row>
    <row r="264" spans="2:20">
      <c r="B264">
        <f ca="1">LOG10(IncomeGenerator!Q262)</f>
        <v>4.7995678056326367</v>
      </c>
      <c r="C264">
        <v>250</v>
      </c>
      <c r="D264">
        <f t="shared" ca="1" si="28"/>
        <v>0.74700598802395213</v>
      </c>
      <c r="E264">
        <f t="shared" ca="1" si="29"/>
        <v>0.25299401197604787</v>
      </c>
      <c r="F264" s="16">
        <f t="shared" ca="1" si="30"/>
        <v>0.66509767139500031</v>
      </c>
      <c r="G264">
        <f t="shared" ca="1" si="31"/>
        <v>4.9657091194038232</v>
      </c>
      <c r="H264">
        <f t="shared" ca="1" si="32"/>
        <v>1</v>
      </c>
      <c r="I264" s="16">
        <f t="shared" ca="1" si="27"/>
        <v>0.75029771699091752</v>
      </c>
      <c r="J264" s="16">
        <f t="shared" ca="1" si="33"/>
        <v>-3.2917289669653904E-3</v>
      </c>
      <c r="K264" s="16"/>
      <c r="L264" s="16"/>
      <c r="R264" s="23"/>
      <c r="T264" s="23"/>
    </row>
    <row r="265" spans="2:20">
      <c r="B265">
        <f ca="1">LOG10(IncomeGenerator!Q263)</f>
        <v>3.9504155817507471</v>
      </c>
      <c r="C265">
        <v>251</v>
      </c>
      <c r="D265">
        <f t="shared" ca="1" si="28"/>
        <v>0.75</v>
      </c>
      <c r="E265">
        <f t="shared" ca="1" si="29"/>
        <v>0.25</v>
      </c>
      <c r="F265" s="16">
        <f t="shared" ca="1" si="30"/>
        <v>0.67448975019608193</v>
      </c>
      <c r="G265">
        <f t="shared" ca="1" si="31"/>
        <v>4.9686542707724888</v>
      </c>
      <c r="H265">
        <f t="shared" ca="1" si="32"/>
        <v>1</v>
      </c>
      <c r="I265" s="16">
        <f t="shared" ca="1" si="27"/>
        <v>0.75210315381353232</v>
      </c>
      <c r="J265" s="16">
        <f t="shared" ca="1" si="33"/>
        <v>-2.1031538135323213E-3</v>
      </c>
      <c r="K265" s="16"/>
      <c r="L265" s="16"/>
      <c r="R265" s="23"/>
      <c r="T265" s="23"/>
    </row>
    <row r="266" spans="2:20">
      <c r="B266">
        <f ca="1">LOG10(IncomeGenerator!Q264)</f>
        <v>5.0110742092129028</v>
      </c>
      <c r="C266">
        <v>252</v>
      </c>
      <c r="D266">
        <f t="shared" ca="1" si="28"/>
        <v>0.75299401197604787</v>
      </c>
      <c r="E266">
        <f t="shared" ca="1" si="29"/>
        <v>0.24700598802395213</v>
      </c>
      <c r="F266" s="16">
        <f t="shared" ca="1" si="30"/>
        <v>0.68394170736130844</v>
      </c>
      <c r="G266">
        <f t="shared" ca="1" si="31"/>
        <v>4.9691111065270119</v>
      </c>
      <c r="H266">
        <f t="shared" ca="1" si="32"/>
        <v>1</v>
      </c>
      <c r="I266" s="16">
        <f t="shared" ca="1" si="27"/>
        <v>0.75238257777505479</v>
      </c>
      <c r="J266" s="16">
        <f t="shared" ca="1" si="33"/>
        <v>6.1143420099307733E-4</v>
      </c>
      <c r="K266" s="16"/>
      <c r="L266" s="16"/>
      <c r="R266" s="23"/>
      <c r="T266" s="23"/>
    </row>
    <row r="267" spans="2:20">
      <c r="B267">
        <f ca="1">LOG10(IncomeGenerator!Q265)</f>
        <v>4.624563558714434</v>
      </c>
      <c r="C267">
        <v>253</v>
      </c>
      <c r="D267">
        <f t="shared" ca="1" si="28"/>
        <v>0.75598802395209586</v>
      </c>
      <c r="E267">
        <f t="shared" ca="1" si="29"/>
        <v>0.24401197604790414</v>
      </c>
      <c r="F267" s="16">
        <f t="shared" ca="1" si="30"/>
        <v>0.69345516671723029</v>
      </c>
      <c r="G267">
        <f t="shared" ca="1" si="31"/>
        <v>4.9702152891630123</v>
      </c>
      <c r="H267">
        <f t="shared" ca="1" si="32"/>
        <v>1</v>
      </c>
      <c r="I267" s="16">
        <f t="shared" ca="1" si="27"/>
        <v>0.75305725666046464</v>
      </c>
      <c r="J267" s="16">
        <f t="shared" ca="1" si="33"/>
        <v>2.93076729163122E-3</v>
      </c>
      <c r="K267" s="16"/>
      <c r="L267" s="16"/>
      <c r="R267" s="23"/>
      <c r="T267" s="23"/>
    </row>
    <row r="268" spans="2:20">
      <c r="B268">
        <f ca="1">LOG10(IncomeGenerator!Q266)</f>
        <v>4.3017894055703003</v>
      </c>
      <c r="C268">
        <v>254</v>
      </c>
      <c r="D268">
        <f t="shared" ca="1" si="28"/>
        <v>0.75898203592814373</v>
      </c>
      <c r="E268">
        <f t="shared" ca="1" si="29"/>
        <v>0.24101796407185627</v>
      </c>
      <c r="F268" s="16">
        <f t="shared" ca="1" si="30"/>
        <v>0.70303180634320528</v>
      </c>
      <c r="G268">
        <f t="shared" ca="1" si="31"/>
        <v>4.9726219509093399</v>
      </c>
      <c r="H268">
        <f t="shared" ca="1" si="32"/>
        <v>1</v>
      </c>
      <c r="I268" s="16">
        <f t="shared" ca="1" si="27"/>
        <v>0.7545243624584399</v>
      </c>
      <c r="J268" s="16">
        <f t="shared" ca="1" si="33"/>
        <v>4.4576734697038267E-3</v>
      </c>
      <c r="K268" s="16"/>
      <c r="L268" s="16"/>
      <c r="R268" s="23"/>
      <c r="T268" s="23"/>
    </row>
    <row r="269" spans="2:20">
      <c r="B269">
        <f ca="1">LOG10(IncomeGenerator!Q267)</f>
        <v>4.5570947932491688</v>
      </c>
      <c r="C269">
        <v>255</v>
      </c>
      <c r="D269">
        <f t="shared" ca="1" si="28"/>
        <v>0.7619760479041916</v>
      </c>
      <c r="E269">
        <f t="shared" ca="1" si="29"/>
        <v>0.2380239520958084</v>
      </c>
      <c r="F269" s="16">
        <f t="shared" ca="1" si="30"/>
        <v>0.71267336124007763</v>
      </c>
      <c r="G269">
        <f t="shared" ca="1" si="31"/>
        <v>4.9731275480870671</v>
      </c>
      <c r="H269">
        <f t="shared" ca="1" si="32"/>
        <v>1</v>
      </c>
      <c r="I269" s="16">
        <f t="shared" ca="1" si="27"/>
        <v>0.75483197915168088</v>
      </c>
      <c r="J269" s="16">
        <f t="shared" ca="1" si="33"/>
        <v>7.1440687525107238E-3</v>
      </c>
      <c r="K269" s="16"/>
      <c r="L269" s="16"/>
      <c r="R269" s="23"/>
      <c r="T269" s="23"/>
    </row>
    <row r="270" spans="2:20">
      <c r="B270">
        <f ca="1">LOG10(IncomeGenerator!Q268)</f>
        <v>3.8499090252276504</v>
      </c>
      <c r="C270">
        <v>256</v>
      </c>
      <c r="D270">
        <f t="shared" ca="1" si="28"/>
        <v>0.76497005988023947</v>
      </c>
      <c r="E270">
        <f t="shared" ca="1" si="29"/>
        <v>0.23502994011976053</v>
      </c>
      <c r="F270" s="16">
        <f t="shared" ca="1" si="30"/>
        <v>0.72238162616243962</v>
      </c>
      <c r="G270">
        <f t="shared" ca="1" si="31"/>
        <v>4.9768458229173627</v>
      </c>
      <c r="H270">
        <f t="shared" ca="1" si="32"/>
        <v>1</v>
      </c>
      <c r="I270" s="16">
        <f t="shared" ca="1" si="27"/>
        <v>0.75708787954128987</v>
      </c>
      <c r="J270" s="16">
        <f t="shared" ca="1" si="33"/>
        <v>7.882180338949607E-3</v>
      </c>
      <c r="K270" s="16"/>
      <c r="L270" s="16"/>
      <c r="R270" s="23"/>
      <c r="T270" s="23"/>
    </row>
    <row r="271" spans="2:20">
      <c r="B271">
        <f ca="1">LOG10(IncomeGenerator!Q269)</f>
        <v>4.8062469545560926</v>
      </c>
      <c r="C271">
        <v>257</v>
      </c>
      <c r="D271">
        <f t="shared" ca="1" si="28"/>
        <v>0.76796407185628746</v>
      </c>
      <c r="E271">
        <f t="shared" ca="1" si="29"/>
        <v>0.23203592814371254</v>
      </c>
      <c r="F271" s="16">
        <f t="shared" ca="1" si="30"/>
        <v>0.73215845862682782</v>
      </c>
      <c r="G271">
        <f t="shared" ca="1" si="31"/>
        <v>4.9840988526654426</v>
      </c>
      <c r="H271">
        <f t="shared" ca="1" si="32"/>
        <v>1</v>
      </c>
      <c r="I271" s="16">
        <f t="shared" ref="I271:I334" ca="1" si="34">NORMDIST(G271,$Q$4,$R$4,TRUE)</f>
        <v>0.76145582639895537</v>
      </c>
      <c r="J271" s="16">
        <f t="shared" ca="1" si="33"/>
        <v>6.5082454573320847E-3</v>
      </c>
      <c r="K271" s="16"/>
      <c r="L271" s="16"/>
      <c r="R271" s="23"/>
      <c r="T271" s="23"/>
    </row>
    <row r="272" spans="2:20">
      <c r="B272">
        <f ca="1">LOG10(IncomeGenerator!Q270)</f>
        <v>5.4496806776776276</v>
      </c>
      <c r="C272">
        <v>258</v>
      </c>
      <c r="D272">
        <f t="shared" ref="D272:D335" ca="1" si="35">(C272-0.5)/$Q$2</f>
        <v>0.77095808383233533</v>
      </c>
      <c r="E272">
        <f t="shared" ref="E272:E335" ca="1" si="36">1-D272</f>
        <v>0.22904191616766467</v>
      </c>
      <c r="F272" s="16">
        <f t="shared" ref="F272:F335" ca="1" si="37">NORMINV((C272-0.5)/$Q$2,0,1)</f>
        <v>0.74200578210927537</v>
      </c>
      <c r="G272">
        <f t="shared" ref="G272:G335" ca="1" si="38">SMALL(B:B,C272)</f>
        <v>4.9843084705222616</v>
      </c>
      <c r="H272">
        <f t="shared" ref="H272:H335" ca="1" si="39">IF(ROUND($AC$32*G272,$AC$30)=ROUND($AC$32*G271,$AC$30),H271+1,$H$12)</f>
        <v>1</v>
      </c>
      <c r="I272" s="16">
        <f t="shared" ca="1" si="34"/>
        <v>0.76158142080899027</v>
      </c>
      <c r="J272" s="16">
        <f t="shared" ref="J272:J335" ca="1" si="40">D272-I272</f>
        <v>9.3766630233450554E-3</v>
      </c>
      <c r="K272" s="16"/>
      <c r="L272" s="16"/>
      <c r="R272" s="23"/>
      <c r="T272" s="23"/>
    </row>
    <row r="273" spans="2:20">
      <c r="B273">
        <f ca="1">LOG10(IncomeGenerator!Q271)</f>
        <v>5.440827136231416</v>
      </c>
      <c r="C273">
        <v>259</v>
      </c>
      <c r="D273">
        <f t="shared" ca="1" si="35"/>
        <v>0.7739520958083832</v>
      </c>
      <c r="E273">
        <f t="shared" ca="1" si="36"/>
        <v>0.2260479041916168</v>
      </c>
      <c r="F273" s="16">
        <f t="shared" ca="1" si="37"/>
        <v>0.75192558944689847</v>
      </c>
      <c r="G273">
        <f t="shared" ca="1" si="38"/>
        <v>4.9860251365489141</v>
      </c>
      <c r="H273">
        <f t="shared" ca="1" si="39"/>
        <v>1</v>
      </c>
      <c r="I273" s="16">
        <f t="shared" ca="1" si="34"/>
        <v>0.76260861286115667</v>
      </c>
      <c r="J273" s="16">
        <f t="shared" ca="1" si="40"/>
        <v>1.1343482947226535E-2</v>
      </c>
      <c r="K273" s="16"/>
      <c r="L273" s="16"/>
      <c r="R273" s="23"/>
      <c r="T273" s="23"/>
    </row>
    <row r="274" spans="2:20">
      <c r="B274">
        <f ca="1">LOG10(IncomeGenerator!Q272)</f>
        <v>5.0441257723116646</v>
      </c>
      <c r="C274">
        <v>260</v>
      </c>
      <c r="D274">
        <f t="shared" ca="1" si="35"/>
        <v>0.77694610778443118</v>
      </c>
      <c r="E274">
        <f t="shared" ca="1" si="36"/>
        <v>0.22305389221556882</v>
      </c>
      <c r="F274" s="16">
        <f t="shared" ca="1" si="37"/>
        <v>0.76191994645949479</v>
      </c>
      <c r="G274">
        <f t="shared" ca="1" si="38"/>
        <v>4.9935845431500629</v>
      </c>
      <c r="H274">
        <f t="shared" ca="1" si="39"/>
        <v>1</v>
      </c>
      <c r="I274" s="16">
        <f t="shared" ca="1" si="34"/>
        <v>0.76710285500067155</v>
      </c>
      <c r="J274" s="16">
        <f t="shared" ca="1" si="40"/>
        <v>9.8432527837596373E-3</v>
      </c>
      <c r="K274" s="16"/>
      <c r="L274" s="16"/>
      <c r="R274" s="23"/>
      <c r="T274" s="23"/>
    </row>
    <row r="275" spans="2:20">
      <c r="B275">
        <f ca="1">LOG10(IncomeGenerator!Q273)</f>
        <v>5.149595943814373</v>
      </c>
      <c r="C275">
        <v>261</v>
      </c>
      <c r="D275">
        <f t="shared" ca="1" si="35"/>
        <v>0.77994011976047906</v>
      </c>
      <c r="E275">
        <f t="shared" ca="1" si="36"/>
        <v>0.22005988023952094</v>
      </c>
      <c r="F275" s="16">
        <f t="shared" ca="1" si="37"/>
        <v>0.77199099580864483</v>
      </c>
      <c r="G275">
        <f t="shared" ca="1" si="38"/>
        <v>4.9949782484966203</v>
      </c>
      <c r="H275">
        <f t="shared" ca="1" si="39"/>
        <v>1</v>
      </c>
      <c r="I275" s="16">
        <f t="shared" ca="1" si="34"/>
        <v>0.76792625408189297</v>
      </c>
      <c r="J275" s="16">
        <f t="shared" ca="1" si="40"/>
        <v>1.2013865678586089E-2</v>
      </c>
      <c r="K275" s="16"/>
      <c r="L275" s="16"/>
      <c r="R275" s="23"/>
      <c r="T275" s="23"/>
    </row>
    <row r="276" spans="2:20">
      <c r="B276">
        <f ca="1">LOG10(IncomeGenerator!Q274)</f>
        <v>4.9316113865168809</v>
      </c>
      <c r="C276">
        <v>262</v>
      </c>
      <c r="D276">
        <f t="shared" ca="1" si="35"/>
        <v>0.78293413173652693</v>
      </c>
      <c r="E276">
        <f t="shared" ca="1" si="36"/>
        <v>0.21706586826347307</v>
      </c>
      <c r="F276" s="16">
        <f t="shared" ca="1" si="37"/>
        <v>0.78214096111345432</v>
      </c>
      <c r="G276">
        <f t="shared" ca="1" si="38"/>
        <v>5.000358726533376</v>
      </c>
      <c r="H276">
        <f t="shared" ca="1" si="39"/>
        <v>1</v>
      </c>
      <c r="I276" s="16">
        <f t="shared" ca="1" si="34"/>
        <v>0.7710897796449161</v>
      </c>
      <c r="J276" s="16">
        <f t="shared" ca="1" si="40"/>
        <v>1.1844352091610832E-2</v>
      </c>
      <c r="K276" s="16"/>
      <c r="L276" s="16"/>
      <c r="R276" s="23"/>
      <c r="T276" s="23"/>
    </row>
    <row r="277" spans="2:20">
      <c r="B277">
        <f ca="1">LOG10(IncomeGenerator!Q275)</f>
        <v>4.6369418419926749</v>
      </c>
      <c r="C277">
        <v>263</v>
      </c>
      <c r="D277">
        <f t="shared" ca="1" si="35"/>
        <v>0.7859281437125748</v>
      </c>
      <c r="E277">
        <f t="shared" ca="1" si="36"/>
        <v>0.2140718562874252</v>
      </c>
      <c r="F277" s="16">
        <f t="shared" ca="1" si="37"/>
        <v>0.79237215134388339</v>
      </c>
      <c r="G277">
        <f t="shared" ca="1" si="38"/>
        <v>5.0021712330678598</v>
      </c>
      <c r="H277">
        <f t="shared" ca="1" si="39"/>
        <v>1</v>
      </c>
      <c r="I277" s="16">
        <f t="shared" ca="1" si="34"/>
        <v>0.77214999301051968</v>
      </c>
      <c r="J277" s="16">
        <f t="shared" ca="1" si="40"/>
        <v>1.3778150702055125E-2</v>
      </c>
      <c r="K277" s="16"/>
      <c r="L277" s="16"/>
      <c r="R277" s="23"/>
      <c r="T277" s="23"/>
    </row>
    <row r="278" spans="2:20">
      <c r="B278">
        <f ca="1">LOG10(IncomeGenerator!Q276)</f>
        <v>4.6449063452636885</v>
      </c>
      <c r="C278">
        <v>264</v>
      </c>
      <c r="D278">
        <f t="shared" ca="1" si="35"/>
        <v>0.78892215568862278</v>
      </c>
      <c r="E278">
        <f t="shared" ca="1" si="36"/>
        <v>0.21107784431137722</v>
      </c>
      <c r="F278" s="16">
        <f t="shared" ca="1" si="37"/>
        <v>0.80268696551466001</v>
      </c>
      <c r="G278">
        <f t="shared" ca="1" si="38"/>
        <v>5.0083334501743479</v>
      </c>
      <c r="H278">
        <f t="shared" ca="1" si="39"/>
        <v>1</v>
      </c>
      <c r="I278" s="16">
        <f t="shared" ca="1" si="34"/>
        <v>0.77573379775637241</v>
      </c>
      <c r="J278" s="16">
        <f t="shared" ca="1" si="40"/>
        <v>1.3188357932250372E-2</v>
      </c>
      <c r="K278" s="16"/>
      <c r="L278" s="16"/>
      <c r="R278" s="23"/>
      <c r="T278" s="23"/>
    </row>
    <row r="279" spans="2:20">
      <c r="B279">
        <f ca="1">LOG10(IncomeGenerator!Q277)</f>
        <v>4.7016277752338178</v>
      </c>
      <c r="C279">
        <v>265</v>
      </c>
      <c r="D279">
        <f t="shared" ca="1" si="35"/>
        <v>0.79191616766467066</v>
      </c>
      <c r="E279">
        <f t="shared" ca="1" si="36"/>
        <v>0.20808383233532934</v>
      </c>
      <c r="F279" s="16">
        <f t="shared" ca="1" si="37"/>
        <v>0.81308789770500423</v>
      </c>
      <c r="G279">
        <f t="shared" ca="1" si="38"/>
        <v>5.0098115194704063</v>
      </c>
      <c r="H279">
        <f t="shared" ca="1" si="39"/>
        <v>1</v>
      </c>
      <c r="I279" s="16">
        <f t="shared" ca="1" si="34"/>
        <v>0.7765886256887945</v>
      </c>
      <c r="J279" s="16">
        <f t="shared" ca="1" si="40"/>
        <v>1.5327541975876158E-2</v>
      </c>
      <c r="K279" s="16"/>
      <c r="L279" s="16"/>
      <c r="R279" s="23"/>
      <c r="T279" s="23"/>
    </row>
    <row r="280" spans="2:20">
      <c r="B280">
        <f ca="1">LOG10(IncomeGenerator!Q278)</f>
        <v>4.6269312351396037</v>
      </c>
      <c r="C280">
        <v>266</v>
      </c>
      <c r="D280">
        <f t="shared" ca="1" si="35"/>
        <v>0.79491017964071853</v>
      </c>
      <c r="E280">
        <f t="shared" ca="1" si="36"/>
        <v>0.20508982035928147</v>
      </c>
      <c r="F280" s="16">
        <f t="shared" ca="1" si="37"/>
        <v>0.82357754243195536</v>
      </c>
      <c r="G280">
        <f t="shared" ca="1" si="38"/>
        <v>5.0105059232571216</v>
      </c>
      <c r="H280">
        <f t="shared" ca="1" si="39"/>
        <v>1</v>
      </c>
      <c r="I280" s="16">
        <f t="shared" ca="1" si="34"/>
        <v>0.77698958686145814</v>
      </c>
      <c r="J280" s="16">
        <f t="shared" ca="1" si="40"/>
        <v>1.7920592779260391E-2</v>
      </c>
      <c r="K280" s="16"/>
      <c r="L280" s="16"/>
      <c r="R280" s="23"/>
      <c r="T280" s="23"/>
    </row>
    <row r="281" spans="2:20">
      <c r="B281">
        <f ca="1">LOG10(IncomeGenerator!Q279)</f>
        <v>4.9860251365489141</v>
      </c>
      <c r="C281">
        <v>267</v>
      </c>
      <c r="D281">
        <f t="shared" ca="1" si="35"/>
        <v>0.79790419161676651</v>
      </c>
      <c r="E281">
        <f t="shared" ca="1" si="36"/>
        <v>0.20209580838323349</v>
      </c>
      <c r="F281" s="16">
        <f t="shared" ca="1" si="37"/>
        <v>0.83415860040782996</v>
      </c>
      <c r="G281">
        <f t="shared" ca="1" si="38"/>
        <v>5.0110742092129028</v>
      </c>
      <c r="H281">
        <f t="shared" ca="1" si="39"/>
        <v>1</v>
      </c>
      <c r="I281" s="16">
        <f t="shared" ca="1" si="34"/>
        <v>0.77731742017331384</v>
      </c>
      <c r="J281" s="16">
        <f t="shared" ca="1" si="40"/>
        <v>2.0586771443452667E-2</v>
      </c>
      <c r="K281" s="16"/>
      <c r="L281" s="16"/>
      <c r="R281" s="23"/>
      <c r="T281" s="23"/>
    </row>
    <row r="282" spans="2:20">
      <c r="B282">
        <f ca="1">LOG10(IncomeGenerator!Q280)</f>
        <v>4.8141258639006104</v>
      </c>
      <c r="C282">
        <v>268</v>
      </c>
      <c r="D282">
        <f t="shared" ca="1" si="35"/>
        <v>0.80089820359281438</v>
      </c>
      <c r="E282">
        <f t="shared" ca="1" si="36"/>
        <v>0.19910179640718562</v>
      </c>
      <c r="F282" s="16">
        <f t="shared" ca="1" si="37"/>
        <v>0.84483388471554344</v>
      </c>
      <c r="G282">
        <f t="shared" ca="1" si="38"/>
        <v>5.0111941339874981</v>
      </c>
      <c r="H282">
        <f t="shared" ca="1" si="39"/>
        <v>1</v>
      </c>
      <c r="I282" s="16">
        <f t="shared" ca="1" si="34"/>
        <v>0.77738656736771428</v>
      </c>
      <c r="J282" s="16">
        <f t="shared" ca="1" si="40"/>
        <v>2.3511636225100108E-2</v>
      </c>
      <c r="K282" s="16"/>
      <c r="L282" s="16"/>
      <c r="R282" s="23"/>
      <c r="T282" s="23"/>
    </row>
    <row r="283" spans="2:20">
      <c r="B283">
        <f ca="1">LOG10(IncomeGenerator!Q281)</f>
        <v>4.6883107402343107</v>
      </c>
      <c r="C283">
        <v>269</v>
      </c>
      <c r="D283">
        <f t="shared" ca="1" si="35"/>
        <v>0.80389221556886226</v>
      </c>
      <c r="E283">
        <f t="shared" ca="1" si="36"/>
        <v>0.19610778443113774</v>
      </c>
      <c r="F283" s="16">
        <f t="shared" ca="1" si="37"/>
        <v>0.85560632743901077</v>
      </c>
      <c r="G283">
        <f t="shared" ca="1" si="38"/>
        <v>5.0119407253264097</v>
      </c>
      <c r="H283">
        <f t="shared" ca="1" si="39"/>
        <v>1</v>
      </c>
      <c r="I283" s="16">
        <f t="shared" ca="1" si="34"/>
        <v>0.77781676762489027</v>
      </c>
      <c r="J283" s="16">
        <f t="shared" ca="1" si="40"/>
        <v>2.6075447943971986E-2</v>
      </c>
      <c r="K283" s="16"/>
      <c r="L283" s="16"/>
      <c r="R283" s="23"/>
      <c r="T283" s="23"/>
    </row>
    <row r="284" spans="2:20">
      <c r="B284">
        <f ca="1">LOG10(IncomeGenerator!Q282)</f>
        <v>4.6132126686339019</v>
      </c>
      <c r="C284">
        <v>270</v>
      </c>
      <c r="D284">
        <f t="shared" ca="1" si="35"/>
        <v>0.80688622754491013</v>
      </c>
      <c r="E284">
        <f t="shared" ca="1" si="36"/>
        <v>0.19311377245508987</v>
      </c>
      <c r="F284" s="16">
        <f t="shared" ca="1" si="37"/>
        <v>0.86647898678975666</v>
      </c>
      <c r="G284">
        <f t="shared" ca="1" si="38"/>
        <v>5.0126842159771847</v>
      </c>
      <c r="H284">
        <f t="shared" ca="1" si="39"/>
        <v>1</v>
      </c>
      <c r="I284" s="16">
        <f t="shared" ca="1" si="34"/>
        <v>0.77824470931797274</v>
      </c>
      <c r="J284" s="16">
        <f t="shared" ca="1" si="40"/>
        <v>2.864151822693739E-2</v>
      </c>
      <c r="K284" s="16"/>
      <c r="L284" s="16"/>
      <c r="R284" s="23"/>
      <c r="T284" s="23"/>
    </row>
    <row r="285" spans="2:20">
      <c r="B285">
        <f ca="1">LOG10(IncomeGenerator!Q283)</f>
        <v>5.0119407253264097</v>
      </c>
      <c r="C285">
        <v>271</v>
      </c>
      <c r="D285">
        <f t="shared" ca="1" si="35"/>
        <v>0.80988023952095811</v>
      </c>
      <c r="E285">
        <f t="shared" ca="1" si="36"/>
        <v>0.19011976047904189</v>
      </c>
      <c r="F285" s="16">
        <f t="shared" ca="1" si="37"/>
        <v>0.87745505477534158</v>
      </c>
      <c r="G285">
        <f t="shared" ca="1" si="38"/>
        <v>5.0130883699020021</v>
      </c>
      <c r="H285">
        <f t="shared" ca="1" si="39"/>
        <v>1</v>
      </c>
      <c r="I285" s="16">
        <f t="shared" ca="1" si="34"/>
        <v>0.77847713635748272</v>
      </c>
      <c r="J285" s="16">
        <f t="shared" ca="1" si="40"/>
        <v>3.1403103163475388E-2</v>
      </c>
      <c r="K285" s="16"/>
      <c r="L285" s="16"/>
      <c r="R285" s="23"/>
      <c r="T285" s="23"/>
    </row>
    <row r="286" spans="2:20">
      <c r="B286">
        <f ca="1">LOG10(IncomeGenerator!Q284)</f>
        <v>4.5049262753513979</v>
      </c>
      <c r="C286">
        <v>272</v>
      </c>
      <c r="D286">
        <f t="shared" ca="1" si="35"/>
        <v>0.81287425149700598</v>
      </c>
      <c r="E286">
        <f t="shared" ca="1" si="36"/>
        <v>0.18712574850299402</v>
      </c>
      <c r="F286" s="16">
        <f t="shared" ca="1" si="37"/>
        <v>0.88853786546013558</v>
      </c>
      <c r="G286">
        <f t="shared" ca="1" si="38"/>
        <v>5.0201582275700458</v>
      </c>
      <c r="H286">
        <f t="shared" ca="1" si="39"/>
        <v>1</v>
      </c>
      <c r="I286" s="16">
        <f t="shared" ca="1" si="34"/>
        <v>0.7825203933913446</v>
      </c>
      <c r="J286" s="16">
        <f t="shared" ca="1" si="40"/>
        <v>3.035385810566138E-2</v>
      </c>
      <c r="K286" s="16"/>
      <c r="L286" s="16"/>
      <c r="R286" s="23"/>
      <c r="T286" s="23"/>
    </row>
    <row r="287" spans="2:20">
      <c r="B287">
        <f ca="1">LOG10(IncomeGenerator!Q285)</f>
        <v>4.5555198275484416</v>
      </c>
      <c r="C287">
        <v>273</v>
      </c>
      <c r="D287">
        <f t="shared" ca="1" si="35"/>
        <v>0.81586826347305386</v>
      </c>
      <c r="E287">
        <f t="shared" ca="1" si="36"/>
        <v>0.18413173652694614</v>
      </c>
      <c r="F287" s="16">
        <f t="shared" ca="1" si="37"/>
        <v>0.89973090387461541</v>
      </c>
      <c r="G287">
        <f t="shared" ca="1" si="38"/>
        <v>5.0245490416252592</v>
      </c>
      <c r="H287">
        <f t="shared" ca="1" si="39"/>
        <v>1</v>
      </c>
      <c r="I287" s="16">
        <f t="shared" ca="1" si="34"/>
        <v>0.78500991000507747</v>
      </c>
      <c r="J287" s="16">
        <f t="shared" ca="1" si="40"/>
        <v>3.0858353467976385E-2</v>
      </c>
      <c r="K287" s="16"/>
      <c r="L287" s="16"/>
      <c r="R287" s="23"/>
      <c r="T287" s="23"/>
    </row>
    <row r="288" spans="2:20">
      <c r="B288">
        <f ca="1">LOG10(IncomeGenerator!Q286)</f>
        <v>4.8186955900457251</v>
      </c>
      <c r="C288">
        <v>274</v>
      </c>
      <c r="D288">
        <f t="shared" ca="1" si="35"/>
        <v>0.81886227544910184</v>
      </c>
      <c r="E288">
        <f t="shared" ca="1" si="36"/>
        <v>0.18113772455089816</v>
      </c>
      <c r="F288" s="16">
        <f t="shared" ca="1" si="37"/>
        <v>0.91103781563565889</v>
      </c>
      <c r="G288">
        <f t="shared" ca="1" si="38"/>
        <v>5.0416885334072745</v>
      </c>
      <c r="H288">
        <f t="shared" ca="1" si="39"/>
        <v>1</v>
      </c>
      <c r="I288" s="16">
        <f t="shared" ca="1" si="34"/>
        <v>0.79456796344392988</v>
      </c>
      <c r="J288" s="16">
        <f t="shared" ca="1" si="40"/>
        <v>2.4294312005171959E-2</v>
      </c>
      <c r="K288" s="16"/>
      <c r="L288" s="16"/>
      <c r="R288" s="23"/>
      <c r="T288" s="23"/>
    </row>
    <row r="289" spans="2:20">
      <c r="B289">
        <f ca="1">LOG10(IncomeGenerator!Q287)</f>
        <v>4.574019896452894</v>
      </c>
      <c r="C289">
        <v>275</v>
      </c>
      <c r="D289">
        <f t="shared" ca="1" si="35"/>
        <v>0.82185628742514971</v>
      </c>
      <c r="E289">
        <f t="shared" ca="1" si="36"/>
        <v>0.17814371257485029</v>
      </c>
      <c r="F289" s="16">
        <f t="shared" ca="1" si="37"/>
        <v>0.92246241734752521</v>
      </c>
      <c r="G289">
        <f t="shared" ca="1" si="38"/>
        <v>5.0441257723116646</v>
      </c>
      <c r="H289">
        <f t="shared" ca="1" si="39"/>
        <v>1</v>
      </c>
      <c r="I289" s="16">
        <f t="shared" ca="1" si="34"/>
        <v>0.79590632553478602</v>
      </c>
      <c r="J289" s="16">
        <f t="shared" ca="1" si="40"/>
        <v>2.5949961890363693E-2</v>
      </c>
      <c r="K289" s="16"/>
      <c r="L289" s="16"/>
      <c r="R289" s="23"/>
      <c r="T289" s="23"/>
    </row>
    <row r="290" spans="2:20">
      <c r="B290">
        <f ca="1">LOG10(IncomeGenerator!Q288)</f>
        <v>4.1483856562840877</v>
      </c>
      <c r="C290">
        <v>276</v>
      </c>
      <c r="D290">
        <f t="shared" ca="1" si="35"/>
        <v>0.82485029940119758</v>
      </c>
      <c r="E290">
        <f t="shared" ca="1" si="36"/>
        <v>0.17514970059880242</v>
      </c>
      <c r="F290" s="16">
        <f t="shared" ca="1" si="37"/>
        <v>0.93400870786126533</v>
      </c>
      <c r="G290">
        <f t="shared" ca="1" si="38"/>
        <v>5.0486703040525747</v>
      </c>
      <c r="H290">
        <f t="shared" ca="1" si="39"/>
        <v>1</v>
      </c>
      <c r="I290" s="16">
        <f t="shared" ca="1" si="34"/>
        <v>0.79838795100202553</v>
      </c>
      <c r="J290" s="16">
        <f t="shared" ca="1" si="40"/>
        <v>2.6462348399172053E-2</v>
      </c>
      <c r="K290" s="16"/>
      <c r="L290" s="16"/>
      <c r="R290" s="23"/>
      <c r="T290" s="23"/>
    </row>
    <row r="291" spans="2:20">
      <c r="B291">
        <f ca="1">LOG10(IncomeGenerator!Q289)</f>
        <v>4.7159608089673029</v>
      </c>
      <c r="C291">
        <v>277</v>
      </c>
      <c r="D291">
        <f t="shared" ca="1" si="35"/>
        <v>0.82784431137724546</v>
      </c>
      <c r="E291">
        <f t="shared" ca="1" si="36"/>
        <v>0.17215568862275454</v>
      </c>
      <c r="F291" s="16">
        <f t="shared" ca="1" si="37"/>
        <v>0.94568088047960441</v>
      </c>
      <c r="G291">
        <f t="shared" ca="1" si="38"/>
        <v>5.0507992008612916</v>
      </c>
      <c r="H291">
        <f t="shared" ca="1" si="39"/>
        <v>1</v>
      </c>
      <c r="I291" s="16">
        <f t="shared" ca="1" si="34"/>
        <v>0.79954423004117914</v>
      </c>
      <c r="J291" s="16">
        <f t="shared" ca="1" si="40"/>
        <v>2.8300081336066318E-2</v>
      </c>
      <c r="K291" s="16"/>
      <c r="L291" s="16"/>
      <c r="R291" s="23"/>
      <c r="T291" s="23"/>
    </row>
    <row r="292" spans="2:20">
      <c r="B292">
        <f ca="1">LOG10(IncomeGenerator!Q290)</f>
        <v>4.2584453427286899</v>
      </c>
      <c r="C292">
        <v>278</v>
      </c>
      <c r="D292">
        <f t="shared" ca="1" si="35"/>
        <v>0.83083832335329344</v>
      </c>
      <c r="E292">
        <f t="shared" ca="1" si="36"/>
        <v>0.16916167664670656</v>
      </c>
      <c r="F292" s="16">
        <f t="shared" ca="1" si="37"/>
        <v>0.95748333620476933</v>
      </c>
      <c r="G292">
        <f t="shared" ca="1" si="38"/>
        <v>5.0523321612179544</v>
      </c>
      <c r="H292">
        <f t="shared" ca="1" si="39"/>
        <v>1</v>
      </c>
      <c r="I292" s="16">
        <f t="shared" ca="1" si="34"/>
        <v>0.80037436298360431</v>
      </c>
      <c r="J292" s="16">
        <f t="shared" ca="1" si="40"/>
        <v>3.0463960369689125E-2</v>
      </c>
      <c r="K292" s="16"/>
      <c r="L292" s="16"/>
      <c r="R292" s="23"/>
      <c r="T292" s="23"/>
    </row>
    <row r="293" spans="2:20">
      <c r="B293">
        <f ca="1">LOG10(IncomeGenerator!Q291)</f>
        <v>4.9042289008871123</v>
      </c>
      <c r="C293">
        <v>279</v>
      </c>
      <c r="D293">
        <f t="shared" ca="1" si="35"/>
        <v>0.83383233532934131</v>
      </c>
      <c r="E293">
        <f t="shared" ca="1" si="36"/>
        <v>0.16616766467065869</v>
      </c>
      <c r="F293" s="16">
        <f t="shared" ca="1" si="37"/>
        <v>0.96942069813877918</v>
      </c>
      <c r="G293">
        <f t="shared" ca="1" si="38"/>
        <v>5.0606612673043596</v>
      </c>
      <c r="H293">
        <f t="shared" ca="1" si="39"/>
        <v>1</v>
      </c>
      <c r="I293" s="16">
        <f t="shared" ca="1" si="34"/>
        <v>0.80484849615401499</v>
      </c>
      <c r="J293" s="16">
        <f t="shared" ca="1" si="40"/>
        <v>2.898383917532632E-2</v>
      </c>
      <c r="K293" s="16"/>
      <c r="L293" s="16"/>
      <c r="R293" s="23"/>
      <c r="T293" s="23"/>
    </row>
    <row r="294" spans="2:20">
      <c r="B294">
        <f ca="1">LOG10(IncomeGenerator!Q292)</f>
        <v>4.5899513670841996</v>
      </c>
      <c r="C294">
        <v>280</v>
      </c>
      <c r="D294">
        <f t="shared" ca="1" si="35"/>
        <v>0.83682634730538918</v>
      </c>
      <c r="E294">
        <f t="shared" ca="1" si="36"/>
        <v>0.16317365269461082</v>
      </c>
      <c r="F294" s="16">
        <f t="shared" ca="1" si="37"/>
        <v>0.98149782715935407</v>
      </c>
      <c r="G294">
        <f t="shared" ca="1" si="38"/>
        <v>5.0689216272190443</v>
      </c>
      <c r="H294">
        <f t="shared" ca="1" si="39"/>
        <v>1</v>
      </c>
      <c r="I294" s="16">
        <f t="shared" ca="1" si="34"/>
        <v>0.80922497320246911</v>
      </c>
      <c r="J294" s="16">
        <f t="shared" ca="1" si="40"/>
        <v>2.7601374102920073E-2</v>
      </c>
      <c r="K294" s="16"/>
      <c r="L294" s="16"/>
      <c r="R294" s="23"/>
      <c r="T294" s="23"/>
    </row>
    <row r="295" spans="2:20">
      <c r="B295">
        <f ca="1">LOG10(IncomeGenerator!Q293)</f>
        <v>5.1851625313266156</v>
      </c>
      <c r="C295">
        <v>281</v>
      </c>
      <c r="D295">
        <f t="shared" ca="1" si="35"/>
        <v>0.83982035928143717</v>
      </c>
      <c r="E295">
        <f t="shared" ca="1" si="36"/>
        <v>0.16017964071856283</v>
      </c>
      <c r="F295" s="16">
        <f t="shared" ca="1" si="37"/>
        <v>0.99371983901035299</v>
      </c>
      <c r="G295">
        <f t="shared" ca="1" si="38"/>
        <v>5.0713234075236295</v>
      </c>
      <c r="H295">
        <f t="shared" ca="1" si="39"/>
        <v>1</v>
      </c>
      <c r="I295" s="16">
        <f t="shared" ca="1" si="34"/>
        <v>0.81048608747851947</v>
      </c>
      <c r="J295" s="16">
        <f t="shared" ca="1" si="40"/>
        <v>2.93342718029177E-2</v>
      </c>
      <c r="K295" s="16"/>
      <c r="L295" s="16"/>
      <c r="R295" s="23"/>
      <c r="T295" s="23"/>
    </row>
    <row r="296" spans="2:20">
      <c r="B296">
        <f ca="1">LOG10(IncomeGenerator!Q294)</f>
        <v>4.5928785392332019</v>
      </c>
      <c r="C296">
        <v>282</v>
      </c>
      <c r="D296">
        <f t="shared" ca="1" si="35"/>
        <v>0.84281437125748504</v>
      </c>
      <c r="E296">
        <f t="shared" ca="1" si="36"/>
        <v>0.15718562874251496</v>
      </c>
      <c r="F296" s="16">
        <f t="shared" ca="1" si="37"/>
        <v>1.0060921229636037</v>
      </c>
      <c r="G296">
        <f t="shared" ca="1" si="38"/>
        <v>5.073749436818968</v>
      </c>
      <c r="H296">
        <f t="shared" ca="1" si="39"/>
        <v>1</v>
      </c>
      <c r="I296" s="16">
        <f t="shared" ca="1" si="34"/>
        <v>0.81175471338752114</v>
      </c>
      <c r="J296" s="16">
        <f t="shared" ca="1" si="40"/>
        <v>3.1059657869963897E-2</v>
      </c>
      <c r="K296" s="16"/>
      <c r="L296" s="16"/>
      <c r="R296" s="23"/>
      <c r="T296" s="23"/>
    </row>
    <row r="297" spans="2:20">
      <c r="B297">
        <f ca="1">LOG10(IncomeGenerator!Q295)</f>
        <v>4.6931029459421323</v>
      </c>
      <c r="C297">
        <v>283</v>
      </c>
      <c r="D297">
        <f t="shared" ca="1" si="35"/>
        <v>0.84580838323353291</v>
      </c>
      <c r="E297">
        <f t="shared" ca="1" si="36"/>
        <v>0.15419161676646709</v>
      </c>
      <c r="F297" s="16">
        <f t="shared" ca="1" si="37"/>
        <v>1.0186203622298404</v>
      </c>
      <c r="G297">
        <f t="shared" ca="1" si="38"/>
        <v>5.0771170427250212</v>
      </c>
      <c r="H297">
        <f t="shared" ca="1" si="39"/>
        <v>1</v>
      </c>
      <c r="I297" s="16">
        <f t="shared" ca="1" si="34"/>
        <v>0.8135070025572233</v>
      </c>
      <c r="J297" s="16">
        <f t="shared" ca="1" si="40"/>
        <v>3.230138067630961E-2</v>
      </c>
      <c r="K297" s="16"/>
      <c r="L297" s="16"/>
      <c r="R297" s="23"/>
      <c r="T297" s="23"/>
    </row>
    <row r="298" spans="2:20">
      <c r="B298">
        <f ca="1">LOG10(IncomeGenerator!Q296)</f>
        <v>4.278796578452158</v>
      </c>
      <c r="C298">
        <v>284</v>
      </c>
      <c r="D298">
        <f t="shared" ca="1" si="35"/>
        <v>0.84880239520958078</v>
      </c>
      <c r="E298">
        <f t="shared" ca="1" si="36"/>
        <v>0.15119760479041922</v>
      </c>
      <c r="F298" s="16">
        <f t="shared" ca="1" si="37"/>
        <v>1.031310556320387</v>
      </c>
      <c r="G298">
        <f t="shared" ca="1" si="38"/>
        <v>5.080776222123248</v>
      </c>
      <c r="H298">
        <f t="shared" ca="1" si="39"/>
        <v>1</v>
      </c>
      <c r="I298" s="16">
        <f t="shared" ca="1" si="34"/>
        <v>0.81539951486366613</v>
      </c>
      <c r="J298" s="16">
        <f t="shared" ca="1" si="40"/>
        <v>3.3402880345914654E-2</v>
      </c>
      <c r="K298" s="16"/>
      <c r="L298" s="16"/>
      <c r="R298" s="23"/>
      <c r="T298" s="23"/>
    </row>
    <row r="299" spans="2:20">
      <c r="B299">
        <f ca="1">LOG10(IncomeGenerator!Q297)</f>
        <v>4.3112596516960222</v>
      </c>
      <c r="C299">
        <v>285</v>
      </c>
      <c r="D299">
        <f t="shared" ca="1" si="35"/>
        <v>0.85179640718562877</v>
      </c>
      <c r="E299">
        <f t="shared" ca="1" si="36"/>
        <v>0.14820359281437123</v>
      </c>
      <c r="F299" s="16">
        <f t="shared" ca="1" si="37"/>
        <v>1.0441690455889392</v>
      </c>
      <c r="G299">
        <f t="shared" ca="1" si="38"/>
        <v>5.0821604825628182</v>
      </c>
      <c r="H299">
        <f t="shared" ca="1" si="39"/>
        <v>1</v>
      </c>
      <c r="I299" s="16">
        <f t="shared" ca="1" si="34"/>
        <v>0.81611232409030954</v>
      </c>
      <c r="J299" s="16">
        <f t="shared" ca="1" si="40"/>
        <v>3.568408309531923E-2</v>
      </c>
      <c r="K299" s="16"/>
      <c r="L299" s="16"/>
      <c r="R299" s="23"/>
      <c r="T299" s="23"/>
    </row>
    <row r="300" spans="2:20">
      <c r="B300">
        <f ca="1">LOG10(IncomeGenerator!Q298)</f>
        <v>4.3689898262382227</v>
      </c>
      <c r="C300">
        <v>286</v>
      </c>
      <c r="D300">
        <f t="shared" ca="1" si="35"/>
        <v>0.85479041916167664</v>
      </c>
      <c r="E300">
        <f t="shared" ca="1" si="36"/>
        <v>0.14520958083832336</v>
      </c>
      <c r="F300" s="16">
        <f t="shared" ca="1" si="37"/>
        <v>1.0572025382151402</v>
      </c>
      <c r="G300">
        <f t="shared" ca="1" si="38"/>
        <v>5.0852160101663149</v>
      </c>
      <c r="H300">
        <f t="shared" ca="1" si="39"/>
        <v>1</v>
      </c>
      <c r="I300" s="16">
        <f t="shared" ca="1" si="34"/>
        <v>0.81767965531515796</v>
      </c>
      <c r="J300" s="16">
        <f t="shared" ca="1" si="40"/>
        <v>3.711076384651868E-2</v>
      </c>
      <c r="K300" s="16"/>
      <c r="L300" s="16"/>
      <c r="R300" s="23"/>
      <c r="T300" s="23"/>
    </row>
    <row r="301" spans="2:20">
      <c r="B301">
        <f ca="1">LOG10(IncomeGenerator!Q299)</f>
        <v>4.7023246504127609</v>
      </c>
      <c r="C301">
        <v>287</v>
      </c>
      <c r="D301">
        <f t="shared" ca="1" si="35"/>
        <v>0.85778443113772451</v>
      </c>
      <c r="E301">
        <f t="shared" ca="1" si="36"/>
        <v>0.14221556886227549</v>
      </c>
      <c r="F301" s="16">
        <f t="shared" ca="1" si="37"/>
        <v>1.0704181399289854</v>
      </c>
      <c r="G301">
        <f t="shared" ca="1" si="38"/>
        <v>5.0857413570059578</v>
      </c>
      <c r="H301">
        <f t="shared" ca="1" si="39"/>
        <v>1</v>
      </c>
      <c r="I301" s="16">
        <f t="shared" ca="1" si="34"/>
        <v>0.81794828828388111</v>
      </c>
      <c r="J301" s="16">
        <f t="shared" ca="1" si="40"/>
        <v>3.9836142853843404E-2</v>
      </c>
      <c r="K301" s="16"/>
      <c r="L301" s="16"/>
      <c r="R301" s="23"/>
      <c r="T301" s="23"/>
    </row>
    <row r="302" spans="2:20">
      <c r="B302">
        <f ca="1">LOG10(IncomeGenerator!Q300)</f>
        <v>4.3434270612898773</v>
      </c>
      <c r="C302">
        <v>288</v>
      </c>
      <c r="D302">
        <f t="shared" ca="1" si="35"/>
        <v>0.8607784431137725</v>
      </c>
      <c r="E302">
        <f t="shared" ca="1" si="36"/>
        <v>0.1392215568862275</v>
      </c>
      <c r="F302" s="16">
        <f t="shared" ca="1" si="37"/>
        <v>1.0838233868190816</v>
      </c>
      <c r="G302">
        <f t="shared" ca="1" si="38"/>
        <v>5.0960205479552059</v>
      </c>
      <c r="H302">
        <f t="shared" ca="1" si="39"/>
        <v>1</v>
      </c>
      <c r="I302" s="16">
        <f t="shared" ca="1" si="34"/>
        <v>0.8231546147008364</v>
      </c>
      <c r="J302" s="16">
        <f t="shared" ca="1" si="40"/>
        <v>3.76238284129361E-2</v>
      </c>
      <c r="K302" s="16"/>
      <c r="L302" s="16"/>
      <c r="R302" s="23"/>
      <c r="T302" s="23"/>
    </row>
    <row r="303" spans="2:20">
      <c r="B303">
        <f ca="1">LOG10(IncomeGenerator!Q301)</f>
        <v>4.7132638190523615</v>
      </c>
      <c r="C303">
        <v>289</v>
      </c>
      <c r="D303">
        <f t="shared" ca="1" si="35"/>
        <v>0.86377245508982037</v>
      </c>
      <c r="E303">
        <f t="shared" ca="1" si="36"/>
        <v>0.13622754491017963</v>
      </c>
      <c r="F303" s="16">
        <f t="shared" ca="1" si="37"/>
        <v>1.0974262816189171</v>
      </c>
      <c r="G303">
        <f t="shared" ca="1" si="38"/>
        <v>5.0985530262864813</v>
      </c>
      <c r="H303">
        <f t="shared" ca="1" si="39"/>
        <v>1</v>
      </c>
      <c r="I303" s="16">
        <f t="shared" ca="1" si="34"/>
        <v>0.82442270222129532</v>
      </c>
      <c r="J303" s="16">
        <f t="shared" ca="1" si="40"/>
        <v>3.9349752868525045E-2</v>
      </c>
      <c r="K303" s="16"/>
      <c r="L303" s="16"/>
      <c r="R303" s="23"/>
      <c r="T303" s="23"/>
    </row>
    <row r="304" spans="2:20">
      <c r="B304">
        <f ca="1">LOG10(IncomeGenerator!Q302)</f>
        <v>4.6182883186342396</v>
      </c>
      <c r="C304">
        <v>290</v>
      </c>
      <c r="D304">
        <f t="shared" ca="1" si="35"/>
        <v>0.86676646706586824</v>
      </c>
      <c r="E304">
        <f t="shared" ca="1" si="36"/>
        <v>0.13323353293413176</v>
      </c>
      <c r="F304" s="16">
        <f t="shared" ca="1" si="37"/>
        <v>1.1112353339257341</v>
      </c>
      <c r="G304">
        <f t="shared" ca="1" si="38"/>
        <v>5.1045612483325442</v>
      </c>
      <c r="H304">
        <f t="shared" ca="1" si="39"/>
        <v>1</v>
      </c>
      <c r="I304" s="16">
        <f t="shared" ca="1" si="34"/>
        <v>0.82740807795926996</v>
      </c>
      <c r="J304" s="16">
        <f t="shared" ca="1" si="40"/>
        <v>3.9358389106598279E-2</v>
      </c>
      <c r="K304" s="16"/>
      <c r="L304" s="16"/>
      <c r="R304" s="23"/>
      <c r="T304" s="23"/>
    </row>
    <row r="305" spans="2:20">
      <c r="B305">
        <f ca="1">LOG10(IncomeGenerator!Q303)</f>
        <v>4.5626440893632365</v>
      </c>
      <c r="C305">
        <v>291</v>
      </c>
      <c r="D305">
        <f t="shared" ca="1" si="35"/>
        <v>0.86976047904191611</v>
      </c>
      <c r="E305">
        <f t="shared" ca="1" si="36"/>
        <v>0.13023952095808389</v>
      </c>
      <c r="F305" s="16">
        <f t="shared" ca="1" si="37"/>
        <v>1.1252596048776411</v>
      </c>
      <c r="G305">
        <f t="shared" ca="1" si="38"/>
        <v>5.1147655509712058</v>
      </c>
      <c r="H305">
        <f t="shared" ca="1" si="39"/>
        <v>1</v>
      </c>
      <c r="I305" s="16">
        <f t="shared" ca="1" si="34"/>
        <v>0.8324037611474121</v>
      </c>
      <c r="J305" s="16">
        <f t="shared" ca="1" si="40"/>
        <v>3.735671789450401E-2</v>
      </c>
      <c r="K305" s="16"/>
      <c r="L305" s="16"/>
      <c r="R305" s="23"/>
      <c r="T305" s="23"/>
    </row>
    <row r="306" spans="2:20">
      <c r="B306">
        <f ca="1">LOG10(IncomeGenerator!Q304)</f>
        <v>3.9323563830296484</v>
      </c>
      <c r="C306">
        <v>292</v>
      </c>
      <c r="D306">
        <f t="shared" ca="1" si="35"/>
        <v>0.8727544910179641</v>
      </c>
      <c r="E306">
        <f t="shared" ca="1" si="36"/>
        <v>0.1272455089820359</v>
      </c>
      <c r="F306" s="16">
        <f t="shared" ca="1" si="37"/>
        <v>1.1395087568987623</v>
      </c>
      <c r="G306">
        <f t="shared" ca="1" si="38"/>
        <v>5.1154516143565587</v>
      </c>
      <c r="H306">
        <f t="shared" ca="1" si="39"/>
        <v>1</v>
      </c>
      <c r="I306" s="16">
        <f t="shared" ca="1" si="34"/>
        <v>0.83273625975588739</v>
      </c>
      <c r="J306" s="16">
        <f t="shared" ca="1" si="40"/>
        <v>4.0018231262076709E-2</v>
      </c>
      <c r="K306" s="16"/>
      <c r="L306" s="16"/>
      <c r="R306" s="23"/>
      <c r="T306" s="23"/>
    </row>
    <row r="307" spans="2:20">
      <c r="B307">
        <f ca="1">LOG10(IncomeGenerator!Q305)</f>
        <v>5.0245490416252592</v>
      </c>
      <c r="C307">
        <v>293</v>
      </c>
      <c r="D307">
        <f t="shared" ca="1" si="35"/>
        <v>0.87574850299401197</v>
      </c>
      <c r="E307">
        <f t="shared" ca="1" si="36"/>
        <v>0.12425149700598803</v>
      </c>
      <c r="F307" s="16">
        <f t="shared" ca="1" si="37"/>
        <v>1.1539931092221811</v>
      </c>
      <c r="G307">
        <f t="shared" ca="1" si="38"/>
        <v>5.1162845063157549</v>
      </c>
      <c r="H307">
        <f t="shared" ca="1" si="39"/>
        <v>1</v>
      </c>
      <c r="I307" s="16">
        <f t="shared" ca="1" si="34"/>
        <v>0.83313934657877298</v>
      </c>
      <c r="J307" s="16">
        <f t="shared" ca="1" si="40"/>
        <v>4.2609156415238991E-2</v>
      </c>
      <c r="K307" s="16"/>
      <c r="L307" s="16"/>
      <c r="R307" s="23"/>
      <c r="T307" s="23"/>
    </row>
    <row r="308" spans="2:20">
      <c r="B308">
        <f ca="1">LOG10(IncomeGenerator!Q306)</f>
        <v>4.183547618152895</v>
      </c>
      <c r="C308">
        <v>294</v>
      </c>
      <c r="D308">
        <f t="shared" ca="1" si="35"/>
        <v>0.87874251497005984</v>
      </c>
      <c r="E308">
        <f t="shared" ca="1" si="36"/>
        <v>0.12125748502994016</v>
      </c>
      <c r="F308" s="16">
        <f t="shared" ca="1" si="37"/>
        <v>1.1687237000195949</v>
      </c>
      <c r="G308">
        <f t="shared" ca="1" si="38"/>
        <v>5.1215624183471702</v>
      </c>
      <c r="H308">
        <f t="shared" ca="1" si="39"/>
        <v>1</v>
      </c>
      <c r="I308" s="16">
        <f t="shared" ca="1" si="34"/>
        <v>0.83567906577049977</v>
      </c>
      <c r="J308" s="16">
        <f t="shared" ca="1" si="40"/>
        <v>4.3063449199560067E-2</v>
      </c>
      <c r="K308" s="16"/>
      <c r="L308" s="16"/>
      <c r="R308" s="23"/>
      <c r="T308" s="23"/>
    </row>
    <row r="309" spans="2:20">
      <c r="B309">
        <f ca="1">LOG10(IncomeGenerator!Q307)</f>
        <v>5.1215624183471702</v>
      </c>
      <c r="C309">
        <v>295</v>
      </c>
      <c r="D309">
        <f t="shared" ca="1" si="35"/>
        <v>0.88173652694610782</v>
      </c>
      <c r="E309">
        <f t="shared" ca="1" si="36"/>
        <v>0.11826347305389218</v>
      </c>
      <c r="F309" s="16">
        <f t="shared" ca="1" si="37"/>
        <v>1.1837123561092822</v>
      </c>
      <c r="G309">
        <f t="shared" ca="1" si="38"/>
        <v>5.1402451968305654</v>
      </c>
      <c r="H309">
        <f t="shared" ca="1" si="39"/>
        <v>1</v>
      </c>
      <c r="I309" s="16">
        <f t="shared" ca="1" si="34"/>
        <v>0.84446665581976421</v>
      </c>
      <c r="J309" s="16">
        <f t="shared" ca="1" si="40"/>
        <v>3.7269871126343612E-2</v>
      </c>
      <c r="K309" s="16"/>
      <c r="L309" s="16"/>
    </row>
    <row r="310" spans="2:20">
      <c r="B310">
        <f ca="1">LOG10(IncomeGenerator!Q308)</f>
        <v>3.3181959593793731</v>
      </c>
      <c r="C310">
        <v>296</v>
      </c>
      <c r="D310">
        <f t="shared" ca="1" si="35"/>
        <v>0.8847305389221557</v>
      </c>
      <c r="E310">
        <f t="shared" ca="1" si="36"/>
        <v>0.1152694610778443</v>
      </c>
      <c r="F310" s="16">
        <f t="shared" ca="1" si="37"/>
        <v>1.1989717713854906</v>
      </c>
      <c r="G310">
        <f t="shared" ca="1" si="38"/>
        <v>5.1412057312098858</v>
      </c>
      <c r="H310">
        <f t="shared" ca="1" si="39"/>
        <v>1</v>
      </c>
      <c r="I310" s="16">
        <f t="shared" ca="1" si="34"/>
        <v>0.84490991262801918</v>
      </c>
      <c r="J310" s="16">
        <f t="shared" ca="1" si="40"/>
        <v>3.9820626294136519E-2</v>
      </c>
      <c r="K310" s="16"/>
      <c r="L310" s="16"/>
    </row>
    <row r="311" spans="2:20">
      <c r="B311">
        <f ca="1">LOG10(IncomeGenerator!Q309)</f>
        <v>4.5133454653031473</v>
      </c>
      <c r="C311">
        <v>297</v>
      </c>
      <c r="D311">
        <f t="shared" ca="1" si="35"/>
        <v>0.88772455089820357</v>
      </c>
      <c r="E311">
        <f t="shared" ca="1" si="36"/>
        <v>0.11227544910179643</v>
      </c>
      <c r="F311" s="16">
        <f t="shared" ca="1" si="37"/>
        <v>1.2145155953195008</v>
      </c>
      <c r="G311">
        <f t="shared" ca="1" si="38"/>
        <v>5.1472242183610462</v>
      </c>
      <c r="H311">
        <f t="shared" ca="1" si="39"/>
        <v>1</v>
      </c>
      <c r="I311" s="16">
        <f t="shared" ca="1" si="34"/>
        <v>0.84766825567483439</v>
      </c>
      <c r="J311" s="16">
        <f t="shared" ca="1" si="40"/>
        <v>4.0056295223369176E-2</v>
      </c>
      <c r="K311" s="16"/>
      <c r="L311" s="16"/>
    </row>
    <row r="312" spans="2:20">
      <c r="B312">
        <f ca="1">LOG10(IncomeGenerator!Q310)</f>
        <v>4.8113779463877959</v>
      </c>
      <c r="C312">
        <v>298</v>
      </c>
      <c r="D312">
        <f t="shared" ca="1" si="35"/>
        <v>0.89071856287425155</v>
      </c>
      <c r="E312">
        <f t="shared" ca="1" si="36"/>
        <v>0.10928143712574845</v>
      </c>
      <c r="F312" s="16">
        <f t="shared" ca="1" si="37"/>
        <v>1.2303585331338815</v>
      </c>
      <c r="G312">
        <f t="shared" ca="1" si="38"/>
        <v>5.149595943814373</v>
      </c>
      <c r="H312">
        <f t="shared" ca="1" si="39"/>
        <v>1</v>
      </c>
      <c r="I312" s="16">
        <f t="shared" ca="1" si="34"/>
        <v>0.84874624514892383</v>
      </c>
      <c r="J312" s="16">
        <f t="shared" ca="1" si="40"/>
        <v>4.1972317725327724E-2</v>
      </c>
      <c r="K312" s="16"/>
      <c r="L312" s="16"/>
    </row>
    <row r="313" spans="2:20">
      <c r="B313">
        <f ca="1">LOG10(IncomeGenerator!Q311)</f>
        <v>4.493922680824844</v>
      </c>
      <c r="C313">
        <v>299</v>
      </c>
      <c r="D313">
        <f t="shared" ca="1" si="35"/>
        <v>0.89371257485029942</v>
      </c>
      <c r="E313">
        <f t="shared" ca="1" si="36"/>
        <v>0.10628742514970058</v>
      </c>
      <c r="F313" s="16">
        <f t="shared" ca="1" si="37"/>
        <v>1.2465164595577936</v>
      </c>
      <c r="G313">
        <f t="shared" ca="1" si="38"/>
        <v>5.1529538473907444</v>
      </c>
      <c r="H313">
        <f t="shared" ca="1" si="39"/>
        <v>1</v>
      </c>
      <c r="I313" s="16">
        <f t="shared" ca="1" si="34"/>
        <v>0.85026377124025221</v>
      </c>
      <c r="J313" s="16">
        <f t="shared" ca="1" si="40"/>
        <v>4.3448803610047215E-2</v>
      </c>
      <c r="K313" s="16"/>
      <c r="L313" s="16"/>
    </row>
    <row r="314" spans="2:20">
      <c r="B314">
        <f ca="1">LOG10(IncomeGenerator!Q312)</f>
        <v>5.1648504865922105</v>
      </c>
      <c r="C314">
        <v>300</v>
      </c>
      <c r="D314">
        <f t="shared" ca="1" si="35"/>
        <v>0.8967065868263473</v>
      </c>
      <c r="E314">
        <f t="shared" ca="1" si="36"/>
        <v>0.1032934131736527</v>
      </c>
      <c r="F314" s="16">
        <f t="shared" ca="1" si="37"/>
        <v>1.263006548446578</v>
      </c>
      <c r="G314">
        <f t="shared" ca="1" si="38"/>
        <v>5.1648504865922105</v>
      </c>
      <c r="H314">
        <f t="shared" ca="1" si="39"/>
        <v>1</v>
      </c>
      <c r="I314" s="16">
        <f t="shared" ca="1" si="34"/>
        <v>0.85555820561555551</v>
      </c>
      <c r="J314" s="16">
        <f t="shared" ca="1" si="40"/>
        <v>4.1148381210791785E-2</v>
      </c>
      <c r="K314" s="16"/>
      <c r="L314" s="16"/>
    </row>
    <row r="315" spans="2:20">
      <c r="B315">
        <f ca="1">LOG10(IncomeGenerator!Q313)</f>
        <v>3.3922598748434365</v>
      </c>
      <c r="C315">
        <v>301</v>
      </c>
      <c r="D315">
        <f t="shared" ca="1" si="35"/>
        <v>0.89970059880239517</v>
      </c>
      <c r="E315">
        <f t="shared" ca="1" si="36"/>
        <v>0.10029940119760483</v>
      </c>
      <c r="F315" s="16">
        <f t="shared" ca="1" si="37"/>
        <v>1.2798474210113524</v>
      </c>
      <c r="G315">
        <f t="shared" ca="1" si="38"/>
        <v>5.1696241164011711</v>
      </c>
      <c r="H315">
        <f t="shared" ca="1" si="39"/>
        <v>1</v>
      </c>
      <c r="I315" s="16">
        <f t="shared" ca="1" si="34"/>
        <v>0.8576467430438367</v>
      </c>
      <c r="J315" s="16">
        <f t="shared" ca="1" si="40"/>
        <v>4.2053855758558467E-2</v>
      </c>
      <c r="K315" s="16"/>
      <c r="L315" s="16"/>
    </row>
    <row r="316" spans="2:20">
      <c r="B316">
        <f ca="1">LOG10(IncomeGenerator!Q314)</f>
        <v>5.3972047268163452</v>
      </c>
      <c r="C316">
        <v>302</v>
      </c>
      <c r="D316">
        <f t="shared" ca="1" si="35"/>
        <v>0.90269461077844315</v>
      </c>
      <c r="E316">
        <f t="shared" ca="1" si="36"/>
        <v>9.7305389221556848E-2</v>
      </c>
      <c r="F316" s="16">
        <f t="shared" ca="1" si="37"/>
        <v>1.29705931597736</v>
      </c>
      <c r="G316">
        <f t="shared" ca="1" si="38"/>
        <v>5.1788249495146728</v>
      </c>
      <c r="H316">
        <f t="shared" ca="1" si="39"/>
        <v>1</v>
      </c>
      <c r="I316" s="16">
        <f t="shared" ca="1" si="34"/>
        <v>0.86161436507056233</v>
      </c>
      <c r="J316" s="16">
        <f t="shared" ca="1" si="40"/>
        <v>4.1080245707880825E-2</v>
      </c>
      <c r="K316" s="16"/>
      <c r="L316" s="16"/>
    </row>
    <row r="317" spans="2:20">
      <c r="B317">
        <f ca="1">LOG10(IncomeGenerator!Q315)</f>
        <v>4.3705915621889373</v>
      </c>
      <c r="C317">
        <v>303</v>
      </c>
      <c r="D317">
        <f t="shared" ca="1" si="35"/>
        <v>0.90568862275449102</v>
      </c>
      <c r="E317">
        <f t="shared" ca="1" si="36"/>
        <v>9.4311377245508976E-2</v>
      </c>
      <c r="F317" s="16">
        <f t="shared" ca="1" si="37"/>
        <v>1.3146642857041282</v>
      </c>
      <c r="G317">
        <f t="shared" ca="1" si="38"/>
        <v>5.1832473303264983</v>
      </c>
      <c r="H317">
        <f t="shared" ca="1" si="39"/>
        <v>1</v>
      </c>
      <c r="I317" s="16">
        <f t="shared" ca="1" si="34"/>
        <v>0.86349432789018732</v>
      </c>
      <c r="J317" s="16">
        <f t="shared" ca="1" si="40"/>
        <v>4.2194294864303705E-2</v>
      </c>
      <c r="K317" s="16"/>
      <c r="L317" s="16"/>
    </row>
    <row r="318" spans="2:20">
      <c r="B318">
        <f ca="1">LOG10(IncomeGenerator!Q316)</f>
        <v>3.0342809360398988</v>
      </c>
      <c r="C318">
        <v>304</v>
      </c>
      <c r="D318">
        <f t="shared" ca="1" si="35"/>
        <v>0.9086826347305389</v>
      </c>
      <c r="E318">
        <f t="shared" ca="1" si="36"/>
        <v>9.1317365269461104E-2</v>
      </c>
      <c r="F318" s="16">
        <f t="shared" ca="1" si="37"/>
        <v>1.3326864231966631</v>
      </c>
      <c r="G318">
        <f t="shared" ca="1" si="38"/>
        <v>5.1836724779703074</v>
      </c>
      <c r="H318">
        <f t="shared" ca="1" si="39"/>
        <v>1</v>
      </c>
      <c r="I318" s="16">
        <f t="shared" ca="1" si="34"/>
        <v>0.86367413423325712</v>
      </c>
      <c r="J318" s="16">
        <f t="shared" ca="1" si="40"/>
        <v>4.5008500497281778E-2</v>
      </c>
      <c r="K318" s="16"/>
      <c r="L318" s="16"/>
    </row>
    <row r="319" spans="2:20">
      <c r="B319">
        <f ca="1">LOG10(IncomeGenerator!Q317)</f>
        <v>5.0083334501743479</v>
      </c>
      <c r="C319">
        <v>305</v>
      </c>
      <c r="D319">
        <f t="shared" ca="1" si="35"/>
        <v>0.91167664670658688</v>
      </c>
      <c r="E319">
        <f t="shared" ca="1" si="36"/>
        <v>8.832335329341312E-2</v>
      </c>
      <c r="F319" s="16">
        <f t="shared" ca="1" si="37"/>
        <v>1.3511521260686545</v>
      </c>
      <c r="G319">
        <f t="shared" ca="1" si="38"/>
        <v>5.1851625313266156</v>
      </c>
      <c r="H319">
        <f t="shared" ca="1" si="39"/>
        <v>1</v>
      </c>
      <c r="I319" s="16">
        <f t="shared" ca="1" si="34"/>
        <v>0.86430303820360999</v>
      </c>
      <c r="J319" s="16">
        <f t="shared" ca="1" si="40"/>
        <v>4.7373608502976894E-2</v>
      </c>
      <c r="K319" s="16"/>
      <c r="L319" s="16"/>
    </row>
    <row r="320" spans="2:20">
      <c r="B320">
        <f ca="1">LOG10(IncomeGenerator!Q318)</f>
        <v>4.640290794800876</v>
      </c>
      <c r="C320">
        <v>306</v>
      </c>
      <c r="D320">
        <f t="shared" ca="1" si="35"/>
        <v>0.91467065868263475</v>
      </c>
      <c r="E320">
        <f t="shared" ca="1" si="36"/>
        <v>8.5329341317365248E-2</v>
      </c>
      <c r="F320" s="16">
        <f t="shared" ca="1" si="37"/>
        <v>1.3700904049585245</v>
      </c>
      <c r="G320">
        <f t="shared" ca="1" si="38"/>
        <v>5.1852670573076978</v>
      </c>
      <c r="H320">
        <f t="shared" ca="1" si="39"/>
        <v>1</v>
      </c>
      <c r="I320" s="16">
        <f t="shared" ca="1" si="34"/>
        <v>0.86434708056912535</v>
      </c>
      <c r="J320" s="16">
        <f t="shared" ca="1" si="40"/>
        <v>5.0323578113509404E-2</v>
      </c>
      <c r="K320" s="16"/>
      <c r="L320" s="16"/>
    </row>
    <row r="321" spans="2:12">
      <c r="B321">
        <f ca="1">LOG10(IncomeGenerator!Q319)</f>
        <v>4.3965340752375335</v>
      </c>
      <c r="C321">
        <v>307</v>
      </c>
      <c r="D321">
        <f t="shared" ca="1" si="35"/>
        <v>0.91766467065868262</v>
      </c>
      <c r="E321">
        <f t="shared" ca="1" si="36"/>
        <v>8.2335329341317376E-2</v>
      </c>
      <c r="F321" s="16">
        <f t="shared" ca="1" si="37"/>
        <v>1.3895332457446967</v>
      </c>
      <c r="G321">
        <f t="shared" ca="1" si="38"/>
        <v>5.1931116131747528</v>
      </c>
      <c r="H321">
        <f t="shared" ca="1" si="39"/>
        <v>1</v>
      </c>
      <c r="I321" s="16">
        <f t="shared" ca="1" si="34"/>
        <v>0.86762449055130775</v>
      </c>
      <c r="J321" s="16">
        <f t="shared" ca="1" si="40"/>
        <v>5.0040180107374876E-2</v>
      </c>
      <c r="K321" s="16"/>
      <c r="L321" s="16"/>
    </row>
    <row r="322" spans="2:12">
      <c r="B322">
        <f ca="1">LOG10(IncomeGenerator!Q320)</f>
        <v>4.8257566929339344</v>
      </c>
      <c r="C322">
        <v>308</v>
      </c>
      <c r="D322">
        <f t="shared" ca="1" si="35"/>
        <v>0.9206586826347305</v>
      </c>
      <c r="E322">
        <f t="shared" ca="1" si="36"/>
        <v>7.9341317365269504E-2</v>
      </c>
      <c r="F322" s="16">
        <f t="shared" ca="1" si="37"/>
        <v>1.4095160372914761</v>
      </c>
      <c r="G322">
        <f t="shared" ca="1" si="38"/>
        <v>5.2024929785433924</v>
      </c>
      <c r="H322">
        <f t="shared" ca="1" si="39"/>
        <v>1</v>
      </c>
      <c r="I322" s="16">
        <f t="shared" ca="1" si="34"/>
        <v>0.87147178737472952</v>
      </c>
      <c r="J322" s="16">
        <f t="shared" ca="1" si="40"/>
        <v>4.9186895260000973E-2</v>
      </c>
      <c r="K322" s="16"/>
      <c r="L322" s="16"/>
    </row>
    <row r="323" spans="2:12">
      <c r="B323">
        <f ca="1">LOG10(IncomeGenerator!Q321)</f>
        <v>4.8829669730431533</v>
      </c>
      <c r="C323">
        <v>309</v>
      </c>
      <c r="D323">
        <f t="shared" ca="1" si="35"/>
        <v>0.92365269461077848</v>
      </c>
      <c r="E323">
        <f t="shared" ca="1" si="36"/>
        <v>7.634730538922152E-2</v>
      </c>
      <c r="F323" s="16">
        <f t="shared" ca="1" si="37"/>
        <v>1.4300780795660561</v>
      </c>
      <c r="G323">
        <f t="shared" ca="1" si="38"/>
        <v>5.2174512150479257</v>
      </c>
      <c r="H323">
        <f t="shared" ca="1" si="39"/>
        <v>1</v>
      </c>
      <c r="I323" s="16">
        <f t="shared" ca="1" si="34"/>
        <v>0.87744434605128807</v>
      </c>
      <c r="J323" s="16">
        <f t="shared" ca="1" si="40"/>
        <v>4.6208348559490409E-2</v>
      </c>
      <c r="K323" s="16"/>
      <c r="L323" s="16"/>
    </row>
    <row r="324" spans="2:12">
      <c r="B324">
        <f ca="1">LOG10(IncomeGenerator!Q322)</f>
        <v>3.0540006917184805</v>
      </c>
      <c r="C324">
        <v>310</v>
      </c>
      <c r="D324">
        <f t="shared" ca="1" si="35"/>
        <v>0.92664670658682635</v>
      </c>
      <c r="E324">
        <f t="shared" ca="1" si="36"/>
        <v>7.3353293413173648E-2</v>
      </c>
      <c r="F324" s="16">
        <f t="shared" ca="1" si="37"/>
        <v>1.4512631910577394</v>
      </c>
      <c r="G324">
        <f t="shared" ca="1" si="38"/>
        <v>5.2285491334219305</v>
      </c>
      <c r="H324">
        <f t="shared" ca="1" si="39"/>
        <v>1</v>
      </c>
      <c r="I324" s="16">
        <f t="shared" ca="1" si="34"/>
        <v>0.88174784194288947</v>
      </c>
      <c r="J324" s="16">
        <f t="shared" ca="1" si="40"/>
        <v>4.4898864643936887E-2</v>
      </c>
      <c r="K324" s="16"/>
      <c r="L324" s="16"/>
    </row>
    <row r="325" spans="2:12">
      <c r="B325">
        <f ca="1">LOG10(IncomeGenerator!Q323)</f>
        <v>4.4160693239421818</v>
      </c>
      <c r="C325">
        <v>311</v>
      </c>
      <c r="D325">
        <f t="shared" ca="1" si="35"/>
        <v>0.92964071856287422</v>
      </c>
      <c r="E325">
        <f t="shared" ca="1" si="36"/>
        <v>7.0359281437125776E-2</v>
      </c>
      <c r="F325" s="16">
        <f t="shared" ca="1" si="37"/>
        <v>1.4731204398666056</v>
      </c>
      <c r="G325">
        <f t="shared" ca="1" si="38"/>
        <v>5.2380495534908516</v>
      </c>
      <c r="H325">
        <f t="shared" ca="1" si="39"/>
        <v>1</v>
      </c>
      <c r="I325" s="16">
        <f t="shared" ca="1" si="34"/>
        <v>0.88534606735254895</v>
      </c>
      <c r="J325" s="16">
        <f t="shared" ca="1" si="40"/>
        <v>4.4294651210325275E-2</v>
      </c>
      <c r="K325" s="16"/>
      <c r="L325" s="16"/>
    </row>
    <row r="326" spans="2:12">
      <c r="B326">
        <f ca="1">LOG10(IncomeGenerator!Q324)</f>
        <v>4.9686542707724888</v>
      </c>
      <c r="C326">
        <v>312</v>
      </c>
      <c r="D326">
        <f t="shared" ca="1" si="35"/>
        <v>0.93263473053892221</v>
      </c>
      <c r="E326">
        <f t="shared" ca="1" si="36"/>
        <v>6.7365269461077792E-2</v>
      </c>
      <c r="F326" s="16">
        <f t="shared" ca="1" si="37"/>
        <v>1.495705030131018</v>
      </c>
      <c r="G326">
        <f t="shared" ca="1" si="38"/>
        <v>5.2418558239994466</v>
      </c>
      <c r="H326">
        <f t="shared" ca="1" si="39"/>
        <v>1</v>
      </c>
      <c r="I326" s="16">
        <f t="shared" ca="1" si="34"/>
        <v>0.88676558359001201</v>
      </c>
      <c r="J326" s="16">
        <f t="shared" ca="1" si="40"/>
        <v>4.58691469489102E-2</v>
      </c>
      <c r="K326" s="16"/>
      <c r="L326" s="16"/>
    </row>
    <row r="327" spans="2:12">
      <c r="B327">
        <f ca="1">LOG10(IncomeGenerator!Q325)</f>
        <v>4.1722564256260002</v>
      </c>
      <c r="C327">
        <v>313</v>
      </c>
      <c r="D327">
        <f t="shared" ca="1" si="35"/>
        <v>0.93562874251497008</v>
      </c>
      <c r="E327">
        <f t="shared" ca="1" si="36"/>
        <v>6.437125748502992E-2</v>
      </c>
      <c r="F327" s="16">
        <f t="shared" ca="1" si="37"/>
        <v>1.5190793853858877</v>
      </c>
      <c r="G327">
        <f t="shared" ca="1" si="38"/>
        <v>5.2448407281869729</v>
      </c>
      <c r="H327">
        <f t="shared" ca="1" si="39"/>
        <v>1</v>
      </c>
      <c r="I327" s="16">
        <f t="shared" ca="1" si="34"/>
        <v>0.88786997356380915</v>
      </c>
      <c r="J327" s="16">
        <f t="shared" ca="1" si="40"/>
        <v>4.7758768951160935E-2</v>
      </c>
      <c r="K327" s="16"/>
      <c r="L327" s="16"/>
    </row>
    <row r="328" spans="2:12">
      <c r="B328">
        <f ca="1">LOG10(IncomeGenerator!Q326)</f>
        <v>4.8056813882767182</v>
      </c>
      <c r="C328">
        <v>314</v>
      </c>
      <c r="D328">
        <f t="shared" ca="1" si="35"/>
        <v>0.93862275449101795</v>
      </c>
      <c r="E328">
        <f t="shared" ca="1" si="36"/>
        <v>6.1377245508982048E-2</v>
      </c>
      <c r="F328" s="16">
        <f t="shared" ca="1" si="37"/>
        <v>1.5433144840974669</v>
      </c>
      <c r="G328">
        <f t="shared" ca="1" si="38"/>
        <v>5.2469581149674784</v>
      </c>
      <c r="H328">
        <f t="shared" ca="1" si="39"/>
        <v>1</v>
      </c>
      <c r="I328" s="16">
        <f t="shared" ca="1" si="34"/>
        <v>0.88864870714599653</v>
      </c>
      <c r="J328" s="16">
        <f t="shared" ca="1" si="40"/>
        <v>4.9974047345021422E-2</v>
      </c>
      <c r="K328" s="16"/>
      <c r="L328" s="16"/>
    </row>
    <row r="329" spans="2:12">
      <c r="B329">
        <f ca="1">LOG10(IncomeGenerator!Q327)</f>
        <v>4.559531605417229</v>
      </c>
      <c r="C329">
        <v>315</v>
      </c>
      <c r="D329">
        <f t="shared" ca="1" si="35"/>
        <v>0.94161676646706582</v>
      </c>
      <c r="E329">
        <f t="shared" ca="1" si="36"/>
        <v>5.8383233532934176E-2</v>
      </c>
      <c r="F329" s="16">
        <f t="shared" ca="1" si="37"/>
        <v>1.5684915216655266</v>
      </c>
      <c r="G329">
        <f t="shared" ca="1" si="38"/>
        <v>5.2508899567917231</v>
      </c>
      <c r="H329">
        <f t="shared" ca="1" si="39"/>
        <v>1</v>
      </c>
      <c r="I329" s="16">
        <f t="shared" ca="1" si="34"/>
        <v>0.89008447779230404</v>
      </c>
      <c r="J329" s="16">
        <f t="shared" ca="1" si="40"/>
        <v>5.1532288674761784E-2</v>
      </c>
      <c r="K329" s="16"/>
      <c r="L329" s="16"/>
    </row>
    <row r="330" spans="2:12">
      <c r="B330">
        <f ca="1">LOG10(IncomeGenerator!Q328)</f>
        <v>5.4540050054530731</v>
      </c>
      <c r="C330">
        <v>316</v>
      </c>
      <c r="D330">
        <f t="shared" ca="1" si="35"/>
        <v>0.94461077844311381</v>
      </c>
      <c r="E330">
        <f t="shared" ca="1" si="36"/>
        <v>5.5389221556886192E-2</v>
      </c>
      <c r="F330" s="16">
        <f t="shared" ca="1" si="37"/>
        <v>1.594704000146127</v>
      </c>
      <c r="G330">
        <f t="shared" ca="1" si="38"/>
        <v>5.2544496791153747</v>
      </c>
      <c r="H330">
        <f t="shared" ca="1" si="39"/>
        <v>1</v>
      </c>
      <c r="I330" s="16">
        <f t="shared" ca="1" si="34"/>
        <v>0.89137286165433804</v>
      </c>
      <c r="J330" s="16">
        <f t="shared" ca="1" si="40"/>
        <v>5.3237916788775763E-2</v>
      </c>
      <c r="K330" s="16"/>
      <c r="L330" s="16"/>
    </row>
    <row r="331" spans="2:12">
      <c r="B331">
        <f ca="1">LOG10(IncomeGenerator!Q329)</f>
        <v>5.2418558239994466</v>
      </c>
      <c r="C331">
        <v>317</v>
      </c>
      <c r="D331">
        <f t="shared" ca="1" si="35"/>
        <v>0.94760479041916168</v>
      </c>
      <c r="E331">
        <f t="shared" ca="1" si="36"/>
        <v>5.239520958083832E-2</v>
      </c>
      <c r="F331" s="16">
        <f t="shared" ca="1" si="37"/>
        <v>1.6220603857434295</v>
      </c>
      <c r="G331">
        <f t="shared" ca="1" si="38"/>
        <v>5.2740982678087684</v>
      </c>
      <c r="H331">
        <f t="shared" ca="1" si="39"/>
        <v>1</v>
      </c>
      <c r="I331" s="16">
        <f t="shared" ca="1" si="34"/>
        <v>0.89828914707659846</v>
      </c>
      <c r="J331" s="16">
        <f t="shared" ca="1" si="40"/>
        <v>4.931564334256322E-2</v>
      </c>
      <c r="K331" s="16"/>
      <c r="L331" s="16"/>
    </row>
    <row r="332" spans="2:12">
      <c r="B332">
        <f ca="1">LOG10(IncomeGenerator!Q330)</f>
        <v>4.5999381193825357</v>
      </c>
      <c r="C332">
        <v>318</v>
      </c>
      <c r="D332">
        <f t="shared" ca="1" si="35"/>
        <v>0.95059880239520955</v>
      </c>
      <c r="E332">
        <f t="shared" ca="1" si="36"/>
        <v>4.9401197604790448E-2</v>
      </c>
      <c r="F332" s="16">
        <f t="shared" ca="1" si="37"/>
        <v>1.6506875309450821</v>
      </c>
      <c r="G332">
        <f t="shared" ca="1" si="38"/>
        <v>5.277773103646541</v>
      </c>
      <c r="H332">
        <f t="shared" ca="1" si="39"/>
        <v>1</v>
      </c>
      <c r="I332" s="16">
        <f t="shared" ca="1" si="34"/>
        <v>0.89954628440708695</v>
      </c>
      <c r="J332" s="16">
        <f t="shared" ca="1" si="40"/>
        <v>5.1052517988122603E-2</v>
      </c>
      <c r="K332" s="16"/>
      <c r="L332" s="16"/>
    </row>
    <row r="333" spans="2:12">
      <c r="B333">
        <f ca="1">LOG10(IncomeGenerator!Q331)</f>
        <v>4.233652947113197</v>
      </c>
      <c r="C333">
        <v>319</v>
      </c>
      <c r="D333">
        <f t="shared" ca="1" si="35"/>
        <v>0.95359281437125754</v>
      </c>
      <c r="E333">
        <f t="shared" ca="1" si="36"/>
        <v>4.6407185628742464E-2</v>
      </c>
      <c r="F333" s="16">
        <f t="shared" ca="1" si="37"/>
        <v>1.6807351430691415</v>
      </c>
      <c r="G333">
        <f t="shared" ca="1" si="38"/>
        <v>5.2781161390374951</v>
      </c>
      <c r="H333">
        <f t="shared" ca="1" si="39"/>
        <v>1</v>
      </c>
      <c r="I333" s="16">
        <f t="shared" ca="1" si="34"/>
        <v>0.89966305345453634</v>
      </c>
      <c r="J333" s="16">
        <f t="shared" ca="1" si="40"/>
        <v>5.3929760916721192E-2</v>
      </c>
      <c r="K333" s="16"/>
      <c r="L333" s="16"/>
    </row>
    <row r="334" spans="2:12">
      <c r="B334">
        <f ca="1">LOG10(IncomeGenerator!Q332)</f>
        <v>4.0522640648839179</v>
      </c>
      <c r="C334">
        <v>320</v>
      </c>
      <c r="D334">
        <f t="shared" ca="1" si="35"/>
        <v>0.95658682634730541</v>
      </c>
      <c r="E334">
        <f t="shared" ca="1" si="36"/>
        <v>4.3413173652694592E-2</v>
      </c>
      <c r="F334" s="16">
        <f t="shared" ca="1" si="37"/>
        <v>1.7123817106205175</v>
      </c>
      <c r="G334">
        <f t="shared" ca="1" si="38"/>
        <v>5.2952756880109195</v>
      </c>
      <c r="H334">
        <f t="shared" ca="1" si="39"/>
        <v>1</v>
      </c>
      <c r="I334" s="16">
        <f t="shared" ca="1" si="34"/>
        <v>0.90537839792402464</v>
      </c>
      <c r="J334" s="16">
        <f t="shared" ca="1" si="40"/>
        <v>5.1208428423280772E-2</v>
      </c>
      <c r="K334" s="16"/>
      <c r="L334" s="16"/>
    </row>
    <row r="335" spans="2:12">
      <c r="B335">
        <f ca="1">LOG10(IncomeGenerator!Q333)</f>
        <v>4.4430916439970618</v>
      </c>
      <c r="C335">
        <v>321</v>
      </c>
      <c r="D335">
        <f t="shared" ca="1" si="35"/>
        <v>0.95958083832335328</v>
      </c>
      <c r="E335">
        <f t="shared" ca="1" si="36"/>
        <v>4.041916167664672E-2</v>
      </c>
      <c r="F335" s="16">
        <f t="shared" ca="1" si="37"/>
        <v>1.7458425016967576</v>
      </c>
      <c r="G335">
        <f t="shared" ca="1" si="38"/>
        <v>5.296998042292433</v>
      </c>
      <c r="H335">
        <f t="shared" ca="1" si="39"/>
        <v>1</v>
      </c>
      <c r="I335" s="16">
        <f t="shared" ref="I335:I398" ca="1" si="41">NORMDIST(G335,$Q$4,$R$4,TRUE)</f>
        <v>0.90593853501632682</v>
      </c>
      <c r="J335" s="16">
        <f t="shared" ca="1" si="40"/>
        <v>5.3642303307026462E-2</v>
      </c>
      <c r="K335" s="16"/>
      <c r="L335" s="16"/>
    </row>
    <row r="336" spans="2:12">
      <c r="B336">
        <f ca="1">LOG10(IncomeGenerator!Q334)</f>
        <v>4.5700849391357155</v>
      </c>
      <c r="C336">
        <v>322</v>
      </c>
      <c r="D336">
        <f t="shared" ref="D336:D399" ca="1" si="42">(C336-0.5)/$Q$2</f>
        <v>0.96257485029940115</v>
      </c>
      <c r="E336">
        <f t="shared" ref="E336:E399" ca="1" si="43">1-D336</f>
        <v>3.7425149700598848E-2</v>
      </c>
      <c r="F336" s="16">
        <f t="shared" ref="F336:F399" ca="1" si="44">NORMINV((C336-0.5)/$Q$2,0,1)</f>
        <v>1.7813805749396296</v>
      </c>
      <c r="G336">
        <f t="shared" ref="G336:G399" ca="1" si="45">SMALL(B:B,C336)</f>
        <v>5.3216086838035981</v>
      </c>
      <c r="H336">
        <f t="shared" ref="H336:H348" ca="1" si="46">IF(ROUND($AC$32*G336,$AC$30)=ROUND($AC$32*G335,$AC$30),H335+1,$H$12)</f>
        <v>1</v>
      </c>
      <c r="I336" s="16">
        <f t="shared" ca="1" si="41"/>
        <v>0.91367690331524565</v>
      </c>
      <c r="J336" s="16">
        <f t="shared" ref="J336:J399" ca="1" si="47">D336-I336</f>
        <v>4.8897946984155505E-2</v>
      </c>
      <c r="K336" s="16"/>
      <c r="L336" s="16"/>
    </row>
    <row r="337" spans="2:12">
      <c r="B337">
        <f ca="1">LOG10(IncomeGenerator!Q335)</f>
        <v>4.0693508061379591</v>
      </c>
      <c r="C337">
        <v>323</v>
      </c>
      <c r="D337">
        <f t="shared" ca="1" si="42"/>
        <v>0.96556886227544914</v>
      </c>
      <c r="E337">
        <f t="shared" ca="1" si="43"/>
        <v>3.4431137724550864E-2</v>
      </c>
      <c r="F337" s="16">
        <f t="shared" ca="1" si="44"/>
        <v>1.8193222849227844</v>
      </c>
      <c r="G337">
        <f t="shared" ca="1" si="45"/>
        <v>5.3600051530952637</v>
      </c>
      <c r="H337">
        <f t="shared" ca="1" si="46"/>
        <v>1</v>
      </c>
      <c r="I337" s="16">
        <f t="shared" ca="1" si="41"/>
        <v>0.92478445529220032</v>
      </c>
      <c r="J337" s="16">
        <f t="shared" ca="1" si="47"/>
        <v>4.0784406983248811E-2</v>
      </c>
      <c r="K337" s="16"/>
      <c r="L337" s="16"/>
    </row>
    <row r="338" spans="2:12">
      <c r="B338">
        <f ca="1">LOG10(IncomeGenerator!Q336)</f>
        <v>4.4922596612683554</v>
      </c>
      <c r="C338">
        <v>324</v>
      </c>
      <c r="D338">
        <f t="shared" ca="1" si="42"/>
        <v>0.96856287425149701</v>
      </c>
      <c r="E338">
        <f t="shared" ca="1" si="43"/>
        <v>3.1437125748502992E-2</v>
      </c>
      <c r="F338" s="16">
        <f t="shared" ca="1" si="44"/>
        <v>1.8600796949211214</v>
      </c>
      <c r="G338">
        <f t="shared" ca="1" si="45"/>
        <v>5.3640939509437899</v>
      </c>
      <c r="H338">
        <f t="shared" ca="1" si="46"/>
        <v>1</v>
      </c>
      <c r="I338" s="16">
        <f t="shared" ca="1" si="41"/>
        <v>0.92589994631683559</v>
      </c>
      <c r="J338" s="16">
        <f t="shared" ca="1" si="47"/>
        <v>4.2662927934661421E-2</v>
      </c>
      <c r="K338" s="16"/>
      <c r="L338" s="16"/>
    </row>
    <row r="339" spans="2:12">
      <c r="B339">
        <f ca="1">LOG10(IncomeGenerator!Q337)</f>
        <v>4.8330306227586428</v>
      </c>
      <c r="C339">
        <v>325</v>
      </c>
      <c r="D339">
        <f t="shared" ca="1" si="42"/>
        <v>0.97155688622754488</v>
      </c>
      <c r="E339">
        <f t="shared" ca="1" si="43"/>
        <v>2.844311377245512E-2</v>
      </c>
      <c r="F339" s="16">
        <f t="shared" ca="1" si="44"/>
        <v>1.9041839786906027</v>
      </c>
      <c r="G339">
        <f t="shared" ca="1" si="45"/>
        <v>5.3697056726898538</v>
      </c>
      <c r="H339">
        <f t="shared" ca="1" si="46"/>
        <v>1</v>
      </c>
      <c r="I339" s="16">
        <f t="shared" ca="1" si="41"/>
        <v>0.92741028423648397</v>
      </c>
      <c r="J339" s="16">
        <f t="shared" ca="1" si="47"/>
        <v>4.4146601991060908E-2</v>
      </c>
      <c r="K339" s="16"/>
      <c r="L339" s="16"/>
    </row>
    <row r="340" spans="2:12">
      <c r="B340">
        <f ca="1">LOG10(IncomeGenerator!Q338)</f>
        <v>4.7899682587684014</v>
      </c>
      <c r="C340">
        <v>326</v>
      </c>
      <c r="D340">
        <f t="shared" ca="1" si="42"/>
        <v>0.97455089820359286</v>
      </c>
      <c r="E340">
        <f t="shared" ca="1" si="43"/>
        <v>2.5449101796407136E-2</v>
      </c>
      <c r="F340" s="16">
        <f t="shared" ca="1" si="44"/>
        <v>1.952337031784376</v>
      </c>
      <c r="G340">
        <f t="shared" ca="1" si="45"/>
        <v>5.3972047268163452</v>
      </c>
      <c r="H340">
        <f t="shared" ca="1" si="46"/>
        <v>1</v>
      </c>
      <c r="I340" s="16">
        <f t="shared" ca="1" si="41"/>
        <v>0.93447265360487408</v>
      </c>
      <c r="J340" s="16">
        <f t="shared" ca="1" si="47"/>
        <v>4.0078244598718782E-2</v>
      </c>
      <c r="K340" s="16"/>
      <c r="L340" s="16"/>
    </row>
    <row r="341" spans="2:12">
      <c r="B341">
        <f ca="1">LOG10(IncomeGenerator!Q339)</f>
        <v>4.4462692183582142</v>
      </c>
      <c r="C341">
        <v>327</v>
      </c>
      <c r="D341">
        <f t="shared" ca="1" si="42"/>
        <v>0.97754491017964074</v>
      </c>
      <c r="E341">
        <f t="shared" ca="1" si="43"/>
        <v>2.2455089820359264E-2</v>
      </c>
      <c r="F341" s="16">
        <f t="shared" ca="1" si="44"/>
        <v>2.0054947668615295</v>
      </c>
      <c r="G341">
        <f t="shared" ca="1" si="45"/>
        <v>5.440827136231416</v>
      </c>
      <c r="H341">
        <f t="shared" ca="1" si="46"/>
        <v>1</v>
      </c>
      <c r="I341" s="16">
        <f t="shared" ca="1" si="41"/>
        <v>0.94456817232984058</v>
      </c>
      <c r="J341" s="16">
        <f t="shared" ca="1" si="47"/>
        <v>3.2976737849800153E-2</v>
      </c>
      <c r="K341" s="16"/>
      <c r="L341" s="16"/>
    </row>
    <row r="342" spans="2:12">
      <c r="B342">
        <f ca="1">LOG10(IncomeGenerator!Q340)</f>
        <v>4.5745031246153891</v>
      </c>
      <c r="C342">
        <v>328</v>
      </c>
      <c r="D342">
        <f t="shared" ca="1" si="42"/>
        <v>0.98053892215568861</v>
      </c>
      <c r="E342">
        <f t="shared" ca="1" si="43"/>
        <v>1.9461077844311392E-2</v>
      </c>
      <c r="F342" s="16">
        <f t="shared" ca="1" si="44"/>
        <v>2.0650089265293894</v>
      </c>
      <c r="G342">
        <f t="shared" ca="1" si="45"/>
        <v>5.4496806776776276</v>
      </c>
      <c r="H342">
        <f t="shared" ca="1" si="46"/>
        <v>1</v>
      </c>
      <c r="I342" s="16">
        <f t="shared" ca="1" si="41"/>
        <v>0.94645876135267759</v>
      </c>
      <c r="J342" s="16">
        <f t="shared" ca="1" si="47"/>
        <v>3.4080160803011017E-2</v>
      </c>
      <c r="K342" s="16"/>
      <c r="L342" s="16"/>
    </row>
    <row r="343" spans="2:12">
      <c r="B343">
        <f ca="1">LOG10(IncomeGenerator!Q341)</f>
        <v>4.8428306770563312</v>
      </c>
      <c r="C343">
        <v>329</v>
      </c>
      <c r="D343">
        <f t="shared" ca="1" si="42"/>
        <v>0.98353293413173648</v>
      </c>
      <c r="E343">
        <f t="shared" ca="1" si="43"/>
        <v>1.646706586826352E-2</v>
      </c>
      <c r="F343" s="16">
        <f t="shared" ca="1" si="44"/>
        <v>2.1328853582464888</v>
      </c>
      <c r="G343">
        <f t="shared" ca="1" si="45"/>
        <v>5.4540050054530731</v>
      </c>
      <c r="H343">
        <f t="shared" ca="1" si="46"/>
        <v>1</v>
      </c>
      <c r="I343" s="16">
        <f t="shared" ca="1" si="41"/>
        <v>0.94736342321005984</v>
      </c>
      <c r="J343" s="16">
        <f t="shared" ca="1" si="47"/>
        <v>3.616951092167664E-2</v>
      </c>
      <c r="K343" s="16"/>
      <c r="L343" s="16"/>
    </row>
    <row r="344" spans="2:12">
      <c r="B344">
        <f ca="1">LOG10(IncomeGenerator!Q342)</f>
        <v>4.7722921844551536</v>
      </c>
      <c r="C344">
        <v>330</v>
      </c>
      <c r="D344">
        <f t="shared" ca="1" si="42"/>
        <v>0.98652694610778446</v>
      </c>
      <c r="E344">
        <f t="shared" ca="1" si="43"/>
        <v>1.3473053892215536E-2</v>
      </c>
      <c r="F344" s="16">
        <f t="shared" ca="1" si="44"/>
        <v>2.2122976151794509</v>
      </c>
      <c r="G344">
        <f t="shared" ca="1" si="45"/>
        <v>5.4721813538618225</v>
      </c>
      <c r="H344">
        <f t="shared" ca="1" si="46"/>
        <v>1</v>
      </c>
      <c r="I344" s="16">
        <f t="shared" ca="1" si="41"/>
        <v>0.95103404778398504</v>
      </c>
      <c r="J344" s="16">
        <f t="shared" ca="1" si="47"/>
        <v>3.5492898323799427E-2</v>
      </c>
      <c r="K344" s="16"/>
      <c r="L344" s="16"/>
    </row>
    <row r="345" spans="2:12">
      <c r="B345">
        <f ca="1">LOG10(IncomeGenerator!Q343)</f>
        <v>5.0111941339874981</v>
      </c>
      <c r="C345">
        <v>331</v>
      </c>
      <c r="D345">
        <f t="shared" ca="1" si="42"/>
        <v>0.98952095808383234</v>
      </c>
      <c r="E345">
        <f t="shared" ca="1" si="43"/>
        <v>1.0479041916167664E-2</v>
      </c>
      <c r="F345" s="16">
        <f t="shared" ca="1" si="44"/>
        <v>2.3087387291928314</v>
      </c>
      <c r="G345">
        <f t="shared" ca="1" si="45"/>
        <v>5.5266659745054065</v>
      </c>
      <c r="H345">
        <f t="shared" ca="1" si="46"/>
        <v>1</v>
      </c>
      <c r="I345" s="16">
        <f t="shared" ca="1" si="41"/>
        <v>0.96082481182381396</v>
      </c>
      <c r="J345" s="16">
        <f t="shared" ca="1" si="47"/>
        <v>2.8696146260018374E-2</v>
      </c>
      <c r="K345" s="16"/>
      <c r="L345" s="16"/>
    </row>
    <row r="346" spans="2:12">
      <c r="B346">
        <f ca="1">LOG10(IncomeGenerator!Q344)</f>
        <v>4.8080446845508797</v>
      </c>
      <c r="C346">
        <v>332</v>
      </c>
      <c r="D346">
        <f t="shared" ca="1" si="42"/>
        <v>0.99251497005988021</v>
      </c>
      <c r="E346">
        <f t="shared" ca="1" si="43"/>
        <v>7.4850299401197917E-3</v>
      </c>
      <c r="F346" s="16">
        <f t="shared" ca="1" si="44"/>
        <v>2.4331025614804052</v>
      </c>
      <c r="G346">
        <f t="shared" ca="1" si="45"/>
        <v>5.6354633790633759</v>
      </c>
      <c r="H346">
        <f t="shared" ca="1" si="46"/>
        <v>1</v>
      </c>
      <c r="I346" s="16">
        <f t="shared" ca="1" si="41"/>
        <v>0.97562416912806649</v>
      </c>
      <c r="J346" s="16">
        <f t="shared" ca="1" si="47"/>
        <v>1.6890800931813721E-2</v>
      </c>
      <c r="K346" s="16"/>
      <c r="L346" s="16"/>
    </row>
    <row r="347" spans="2:12">
      <c r="B347">
        <f ca="1">LOG10(IncomeGenerator!Q345)</f>
        <v>4.2007267266376589</v>
      </c>
      <c r="C347">
        <v>333</v>
      </c>
      <c r="D347">
        <f t="shared" ca="1" si="42"/>
        <v>0.99550898203592819</v>
      </c>
      <c r="E347">
        <f t="shared" ca="1" si="43"/>
        <v>4.4910179640718084E-3</v>
      </c>
      <c r="F347" s="16">
        <f t="shared" ca="1" si="44"/>
        <v>2.6127371245687199</v>
      </c>
      <c r="G347">
        <f t="shared" ca="1" si="45"/>
        <v>5.6408911516492575</v>
      </c>
      <c r="H347">
        <f t="shared" ca="1" si="46"/>
        <v>1</v>
      </c>
      <c r="I347" s="16">
        <f t="shared" ca="1" si="41"/>
        <v>0.97621863858745006</v>
      </c>
      <c r="J347" s="16">
        <f t="shared" ca="1" si="47"/>
        <v>1.9290343448478131E-2</v>
      </c>
      <c r="K347" s="16"/>
      <c r="L347" s="16"/>
    </row>
    <row r="348" spans="2:12">
      <c r="B348">
        <f ca="1">LOG10(IncomeGenerator!Q346)</f>
        <v>4.6491576985801029</v>
      </c>
      <c r="C348">
        <v>334</v>
      </c>
      <c r="D348">
        <f t="shared" ca="1" si="42"/>
        <v>0.99850299401197606</v>
      </c>
      <c r="E348">
        <f t="shared" ca="1" si="43"/>
        <v>1.4970059880239361E-3</v>
      </c>
      <c r="F348" s="16">
        <f t="shared" ca="1" si="44"/>
        <v>2.9683520501763923</v>
      </c>
      <c r="G348">
        <f t="shared" ca="1" si="45"/>
        <v>5.6541454179529875</v>
      </c>
      <c r="H348">
        <f t="shared" ca="1" si="46"/>
        <v>1</v>
      </c>
      <c r="I348" s="16">
        <f t="shared" ca="1" si="41"/>
        <v>0.97761925350630963</v>
      </c>
      <c r="J348" s="16">
        <f t="shared" ca="1" si="47"/>
        <v>2.0883740505666437E-2</v>
      </c>
      <c r="K348" s="16"/>
      <c r="L348" s="16"/>
    </row>
    <row r="349" spans="2:12">
      <c r="F349" s="16"/>
      <c r="I349" s="16"/>
      <c r="J349" s="16"/>
      <c r="K349" s="16"/>
      <c r="L349" s="16"/>
    </row>
    <row r="350" spans="2:12">
      <c r="F350" s="16"/>
      <c r="I350" s="16"/>
      <c r="J350" s="16"/>
      <c r="K350" s="16"/>
      <c r="L350" s="16"/>
    </row>
    <row r="351" spans="2:12">
      <c r="F351" s="16"/>
      <c r="I351" s="16"/>
      <c r="J351" s="16"/>
      <c r="K351" s="16"/>
      <c r="L351" s="16"/>
    </row>
    <row r="352" spans="2:12">
      <c r="F352" s="16"/>
      <c r="I352" s="16"/>
      <c r="J352" s="16"/>
      <c r="K352" s="16"/>
      <c r="L352" s="16"/>
    </row>
    <row r="353" spans="6:12">
      <c r="F353" s="16"/>
      <c r="I353" s="16"/>
      <c r="J353" s="16"/>
      <c r="K353" s="16"/>
      <c r="L353" s="16"/>
    </row>
    <row r="354" spans="6:12">
      <c r="F354" s="16"/>
      <c r="I354" s="16"/>
      <c r="J354" s="16"/>
      <c r="K354" s="16"/>
      <c r="L354" s="16"/>
    </row>
    <row r="355" spans="6:12">
      <c r="F355" s="16"/>
      <c r="I355" s="16"/>
      <c r="J355" s="16"/>
      <c r="K355" s="16"/>
      <c r="L355" s="16"/>
    </row>
    <row r="356" spans="6:12">
      <c r="F356" s="16"/>
      <c r="I356" s="16"/>
      <c r="J356" s="16"/>
      <c r="K356" s="16"/>
      <c r="L356" s="16"/>
    </row>
    <row r="357" spans="6:12">
      <c r="F357" s="16"/>
      <c r="I357" s="16"/>
      <c r="J357" s="16"/>
      <c r="K357" s="16"/>
      <c r="L357" s="16"/>
    </row>
    <row r="358" spans="6:12">
      <c r="F358" s="16"/>
      <c r="I358" s="16"/>
      <c r="J358" s="16"/>
      <c r="K358" s="16"/>
      <c r="L358" s="16"/>
    </row>
    <row r="359" spans="6:12">
      <c r="F359" s="16"/>
      <c r="I359" s="16"/>
      <c r="J359" s="16"/>
      <c r="K359" s="16"/>
      <c r="L359" s="16"/>
    </row>
    <row r="360" spans="6:12">
      <c r="F360" s="16"/>
      <c r="I360" s="16"/>
      <c r="J360" s="16"/>
      <c r="K360" s="16"/>
      <c r="L360" s="16"/>
    </row>
    <row r="361" spans="6:12">
      <c r="F361" s="16"/>
      <c r="I361" s="16"/>
      <c r="J361" s="16"/>
      <c r="K361" s="16"/>
      <c r="L361" s="16"/>
    </row>
    <row r="362" spans="6:12">
      <c r="F362" s="16"/>
      <c r="I362" s="16"/>
      <c r="J362" s="16"/>
      <c r="K362" s="16"/>
      <c r="L362" s="16"/>
    </row>
    <row r="363" spans="6:12">
      <c r="F363" s="16"/>
      <c r="I363" s="16"/>
      <c r="J363" s="16"/>
      <c r="K363" s="16"/>
      <c r="L363" s="16"/>
    </row>
    <row r="364" spans="6:12">
      <c r="F364" s="16"/>
      <c r="I364" s="16"/>
      <c r="J364" s="16"/>
      <c r="K364" s="16"/>
      <c r="L364" s="16"/>
    </row>
    <row r="365" spans="6:12">
      <c r="F365" s="16"/>
      <c r="I365" s="16"/>
      <c r="J365" s="16"/>
      <c r="K365" s="16"/>
      <c r="L365" s="16"/>
    </row>
    <row r="366" spans="6:12">
      <c r="F366" s="16"/>
      <c r="I366" s="16"/>
      <c r="J366" s="16"/>
      <c r="K366" s="16"/>
      <c r="L366" s="16"/>
    </row>
    <row r="367" spans="6:12">
      <c r="F367" s="16"/>
      <c r="I367" s="16"/>
      <c r="J367" s="16"/>
      <c r="K367" s="16"/>
      <c r="L367" s="16"/>
    </row>
    <row r="368" spans="6:12">
      <c r="F368" s="16"/>
      <c r="I368" s="16"/>
      <c r="J368" s="16"/>
      <c r="K368" s="16"/>
      <c r="L368" s="16"/>
    </row>
    <row r="369" spans="6:12">
      <c r="F369" s="16"/>
      <c r="I369" s="16"/>
      <c r="J369" s="16"/>
      <c r="K369" s="16"/>
      <c r="L369" s="16"/>
    </row>
    <row r="370" spans="6:12">
      <c r="F370" s="16"/>
      <c r="I370" s="16"/>
      <c r="J370" s="16"/>
      <c r="K370" s="16"/>
      <c r="L370" s="16"/>
    </row>
    <row r="371" spans="6:12">
      <c r="F371" s="16"/>
      <c r="I371" s="16"/>
      <c r="J371" s="16"/>
      <c r="K371" s="16"/>
      <c r="L371" s="16"/>
    </row>
    <row r="372" spans="6:12">
      <c r="F372" s="16"/>
      <c r="I372" s="16"/>
      <c r="J372" s="16"/>
      <c r="K372" s="16"/>
      <c r="L372" s="16"/>
    </row>
    <row r="373" spans="6:12">
      <c r="F373" s="16"/>
      <c r="I373" s="16"/>
      <c r="J373" s="16"/>
      <c r="K373" s="16"/>
      <c r="L373" s="16"/>
    </row>
    <row r="374" spans="6:12">
      <c r="F374" s="16"/>
      <c r="I374" s="16"/>
      <c r="J374" s="16"/>
      <c r="K374" s="16"/>
      <c r="L374" s="16"/>
    </row>
    <row r="375" spans="6:12">
      <c r="F375" s="16"/>
      <c r="I375" s="16"/>
      <c r="J375" s="16"/>
      <c r="K375" s="16"/>
      <c r="L375" s="16"/>
    </row>
    <row r="376" spans="6:12">
      <c r="F376" s="16"/>
      <c r="I376" s="16"/>
      <c r="J376" s="16"/>
      <c r="K376" s="16"/>
      <c r="L376" s="16"/>
    </row>
    <row r="377" spans="6:12">
      <c r="F377" s="16"/>
      <c r="I377" s="16"/>
      <c r="J377" s="16"/>
      <c r="K377" s="16"/>
      <c r="L377" s="16"/>
    </row>
    <row r="378" spans="6:12">
      <c r="F378" s="16"/>
      <c r="I378" s="16"/>
      <c r="J378" s="16"/>
      <c r="K378" s="16"/>
      <c r="L378" s="16"/>
    </row>
    <row r="379" spans="6:12">
      <c r="F379" s="16"/>
      <c r="I379" s="16"/>
      <c r="J379" s="16"/>
      <c r="K379" s="16"/>
      <c r="L379" s="16"/>
    </row>
    <row r="380" spans="6:12">
      <c r="F380" s="16"/>
      <c r="I380" s="16"/>
      <c r="J380" s="16"/>
      <c r="K380" s="16"/>
      <c r="L380" s="16"/>
    </row>
    <row r="381" spans="6:12">
      <c r="F381" s="16"/>
      <c r="I381" s="16"/>
      <c r="J381" s="16"/>
      <c r="K381" s="16"/>
      <c r="L381" s="16"/>
    </row>
    <row r="382" spans="6:12">
      <c r="F382" s="16"/>
      <c r="I382" s="16"/>
      <c r="J382" s="16"/>
      <c r="K382" s="16"/>
      <c r="L382" s="16"/>
    </row>
    <row r="383" spans="6:12">
      <c r="F383" s="16"/>
      <c r="I383" s="16"/>
      <c r="J383" s="16"/>
      <c r="K383" s="16"/>
      <c r="L383" s="16"/>
    </row>
    <row r="384" spans="6:12">
      <c r="F384" s="16"/>
      <c r="I384" s="16"/>
      <c r="J384" s="16"/>
      <c r="K384" s="16"/>
      <c r="L384" s="16"/>
    </row>
    <row r="385" spans="6:12">
      <c r="F385" s="16"/>
      <c r="I385" s="16"/>
      <c r="J385" s="16"/>
      <c r="K385" s="16"/>
      <c r="L385" s="16"/>
    </row>
    <row r="386" spans="6:12">
      <c r="F386" s="16"/>
      <c r="I386" s="16"/>
      <c r="J386" s="16"/>
      <c r="K386" s="16"/>
      <c r="L386" s="16"/>
    </row>
    <row r="387" spans="6:12">
      <c r="F387" s="16"/>
      <c r="I387" s="16"/>
      <c r="J387" s="16"/>
      <c r="K387" s="16"/>
      <c r="L387" s="16"/>
    </row>
    <row r="388" spans="6:12">
      <c r="F388" s="16"/>
      <c r="I388" s="16"/>
      <c r="J388" s="16"/>
      <c r="K388" s="16"/>
      <c r="L388" s="16"/>
    </row>
    <row r="389" spans="6:12">
      <c r="F389" s="16"/>
      <c r="I389" s="16"/>
      <c r="J389" s="16"/>
      <c r="K389" s="16"/>
      <c r="L389" s="16"/>
    </row>
    <row r="390" spans="6:12">
      <c r="F390" s="16"/>
      <c r="I390" s="16"/>
      <c r="J390" s="16"/>
      <c r="K390" s="16"/>
      <c r="L390" s="16"/>
    </row>
    <row r="391" spans="6:12">
      <c r="F391" s="16"/>
      <c r="I391" s="16"/>
      <c r="J391" s="16"/>
      <c r="K391" s="16"/>
      <c r="L391" s="16"/>
    </row>
    <row r="392" spans="6:12">
      <c r="F392" s="16"/>
      <c r="I392" s="16"/>
      <c r="J392" s="16"/>
      <c r="K392" s="16"/>
      <c r="L392" s="16"/>
    </row>
    <row r="393" spans="6:12">
      <c r="F393" s="16"/>
      <c r="I393" s="16"/>
      <c r="J393" s="16"/>
      <c r="K393" s="16"/>
      <c r="L393" s="16"/>
    </row>
    <row r="394" spans="6:12">
      <c r="F394" s="16"/>
      <c r="I394" s="16"/>
      <c r="J394" s="16"/>
      <c r="K394" s="16"/>
      <c r="L394" s="16"/>
    </row>
    <row r="395" spans="6:12">
      <c r="F395" s="16"/>
      <c r="I395" s="16"/>
      <c r="J395" s="16"/>
      <c r="K395" s="16"/>
      <c r="L395" s="16"/>
    </row>
    <row r="396" spans="6:12">
      <c r="F396" s="16"/>
      <c r="I396" s="16"/>
      <c r="J396" s="16"/>
      <c r="K396" s="16"/>
      <c r="L396" s="16"/>
    </row>
    <row r="397" spans="6:12">
      <c r="F397" s="16"/>
      <c r="I397" s="16"/>
      <c r="J397" s="16"/>
      <c r="K397" s="16"/>
      <c r="L397" s="16"/>
    </row>
    <row r="398" spans="6:12">
      <c r="F398" s="16"/>
      <c r="I398" s="16"/>
      <c r="J398" s="16"/>
      <c r="K398" s="16"/>
      <c r="L398" s="16"/>
    </row>
    <row r="399" spans="6:12">
      <c r="F399" s="16"/>
      <c r="I399" s="16"/>
      <c r="J399" s="16"/>
      <c r="K399" s="16"/>
      <c r="L399" s="16"/>
    </row>
    <row r="400" spans="6:12">
      <c r="F400" s="16"/>
      <c r="I400" s="16"/>
      <c r="J400" s="16"/>
      <c r="K400" s="16"/>
      <c r="L400" s="16"/>
    </row>
    <row r="401" spans="6:12">
      <c r="F401" s="16"/>
      <c r="I401" s="16"/>
      <c r="J401" s="16"/>
      <c r="K401" s="16"/>
      <c r="L401" s="16"/>
    </row>
    <row r="402" spans="6:12">
      <c r="F402" s="16"/>
      <c r="I402" s="16"/>
      <c r="J402" s="16"/>
      <c r="K402" s="16"/>
      <c r="L402" s="16"/>
    </row>
    <row r="403" spans="6:12">
      <c r="F403" s="16"/>
      <c r="I403" s="16"/>
      <c r="J403" s="16"/>
      <c r="K403" s="16"/>
      <c r="L403" s="16"/>
    </row>
    <row r="404" spans="6:12">
      <c r="F404" s="16"/>
      <c r="I404" s="16"/>
      <c r="J404" s="16"/>
      <c r="K404" s="16"/>
      <c r="L404" s="16"/>
    </row>
    <row r="405" spans="6:12">
      <c r="F405" s="16"/>
      <c r="I405" s="16"/>
      <c r="J405" s="16"/>
      <c r="K405" s="16"/>
      <c r="L405" s="16"/>
    </row>
    <row r="406" spans="6:12">
      <c r="F406" s="16"/>
      <c r="I406" s="16"/>
      <c r="J406" s="16"/>
      <c r="K406" s="16"/>
      <c r="L406" s="16"/>
    </row>
    <row r="407" spans="6:12">
      <c r="F407" s="16"/>
      <c r="I407" s="16"/>
      <c r="J407" s="16"/>
      <c r="K407" s="16"/>
      <c r="L407" s="16"/>
    </row>
    <row r="408" spans="6:12">
      <c r="F408" s="16"/>
      <c r="I408" s="16"/>
      <c r="J408" s="16"/>
      <c r="K408" s="16"/>
      <c r="L408" s="16"/>
    </row>
    <row r="409" spans="6:12">
      <c r="F409" s="16"/>
      <c r="I409" s="16"/>
      <c r="J409" s="16"/>
      <c r="K409" s="16"/>
      <c r="L409" s="16"/>
    </row>
    <row r="410" spans="6:12">
      <c r="F410" s="16"/>
      <c r="I410" s="16"/>
      <c r="J410" s="16"/>
      <c r="K410" s="16"/>
      <c r="L410" s="16"/>
    </row>
    <row r="411" spans="6:12">
      <c r="F411" s="16"/>
      <c r="I411" s="16"/>
      <c r="J411" s="16"/>
      <c r="K411" s="16"/>
      <c r="L411" s="16"/>
    </row>
    <row r="412" spans="6:12">
      <c r="F412" s="16"/>
      <c r="I412" s="16"/>
      <c r="J412" s="16"/>
      <c r="K412" s="16"/>
      <c r="L412" s="16"/>
    </row>
    <row r="413" spans="6:12">
      <c r="F413" s="16"/>
      <c r="I413" s="16"/>
      <c r="J413" s="16"/>
      <c r="K413" s="16"/>
      <c r="L413" s="16"/>
    </row>
    <row r="414" spans="6:12">
      <c r="F414" s="16"/>
      <c r="I414" s="16"/>
      <c r="J414" s="16"/>
      <c r="K414" s="16"/>
      <c r="L414" s="16"/>
    </row>
    <row r="415" spans="6:12">
      <c r="F415" s="16"/>
      <c r="I415" s="16"/>
      <c r="J415" s="16"/>
      <c r="K415" s="16"/>
      <c r="L415" s="16"/>
    </row>
    <row r="416" spans="6:12">
      <c r="F416" s="16"/>
      <c r="I416" s="16"/>
      <c r="J416" s="16"/>
      <c r="K416" s="16"/>
      <c r="L416" s="16"/>
    </row>
    <row r="417" spans="6:12">
      <c r="F417" s="16"/>
      <c r="I417" s="16"/>
      <c r="J417" s="16"/>
      <c r="K417" s="16"/>
      <c r="L417" s="16"/>
    </row>
    <row r="418" spans="6:12">
      <c r="F418" s="16"/>
      <c r="I418" s="16"/>
      <c r="J418" s="16"/>
      <c r="K418" s="16"/>
      <c r="L418" s="16"/>
    </row>
    <row r="419" spans="6:12">
      <c r="F419" s="16"/>
      <c r="I419" s="16"/>
      <c r="J419" s="16"/>
      <c r="K419" s="16"/>
      <c r="L419" s="16"/>
    </row>
    <row r="420" spans="6:12">
      <c r="F420" s="16"/>
      <c r="I420" s="16"/>
      <c r="J420" s="16"/>
      <c r="K420" s="16"/>
      <c r="L420" s="16"/>
    </row>
    <row r="421" spans="6:12">
      <c r="F421" s="16"/>
      <c r="I421" s="16"/>
      <c r="J421" s="16"/>
      <c r="K421" s="16"/>
      <c r="L421" s="16"/>
    </row>
    <row r="422" spans="6:12">
      <c r="F422" s="16"/>
      <c r="I422" s="16"/>
      <c r="J422" s="16"/>
      <c r="K422" s="16"/>
      <c r="L422" s="16"/>
    </row>
    <row r="423" spans="6:12">
      <c r="F423" s="16"/>
      <c r="I423" s="16"/>
      <c r="J423" s="16"/>
      <c r="K423" s="16"/>
      <c r="L423" s="16"/>
    </row>
    <row r="424" spans="6:12">
      <c r="F424" s="16"/>
      <c r="I424" s="16"/>
      <c r="J424" s="16"/>
      <c r="K424" s="16"/>
      <c r="L424" s="16"/>
    </row>
    <row r="425" spans="6:12">
      <c r="F425" s="16"/>
      <c r="I425" s="16"/>
      <c r="J425" s="16"/>
      <c r="K425" s="16"/>
      <c r="L425" s="16"/>
    </row>
    <row r="426" spans="6:12">
      <c r="F426" s="16"/>
      <c r="I426" s="16"/>
      <c r="J426" s="16"/>
      <c r="K426" s="16"/>
      <c r="L426" s="16"/>
    </row>
    <row r="427" spans="6:12">
      <c r="F427" s="16"/>
      <c r="I427" s="16"/>
      <c r="J427" s="16"/>
      <c r="K427" s="16"/>
      <c r="L427" s="16"/>
    </row>
    <row r="428" spans="6:12">
      <c r="F428" s="16"/>
      <c r="I428" s="16"/>
      <c r="J428" s="16"/>
      <c r="K428" s="16"/>
      <c r="L428" s="16"/>
    </row>
    <row r="429" spans="6:12">
      <c r="F429" s="16"/>
      <c r="I429" s="16"/>
      <c r="J429" s="16"/>
      <c r="K429" s="16"/>
      <c r="L429" s="16"/>
    </row>
    <row r="430" spans="6:12">
      <c r="F430" s="16"/>
      <c r="I430" s="16"/>
      <c r="J430" s="16"/>
      <c r="K430" s="16"/>
      <c r="L430" s="16"/>
    </row>
    <row r="431" spans="6:12">
      <c r="F431" s="16"/>
      <c r="I431" s="16"/>
      <c r="J431" s="16"/>
      <c r="K431" s="16"/>
      <c r="L431" s="16"/>
    </row>
    <row r="432" spans="6:12">
      <c r="F432" s="16"/>
      <c r="I432" s="16"/>
      <c r="J432" s="16"/>
      <c r="K432" s="16"/>
      <c r="L432" s="16"/>
    </row>
    <row r="433" spans="6:12">
      <c r="F433" s="16"/>
      <c r="I433" s="16"/>
      <c r="J433" s="16"/>
      <c r="K433" s="16"/>
      <c r="L433" s="16"/>
    </row>
    <row r="434" spans="6:12">
      <c r="F434" s="16"/>
      <c r="I434" s="16"/>
      <c r="J434" s="16"/>
      <c r="K434" s="16"/>
      <c r="L434" s="16"/>
    </row>
    <row r="435" spans="6:12">
      <c r="F435" s="16"/>
      <c r="I435" s="16"/>
      <c r="J435" s="16"/>
      <c r="K435" s="16"/>
      <c r="L435" s="16"/>
    </row>
    <row r="436" spans="6:12">
      <c r="F436" s="16"/>
      <c r="I436" s="16"/>
      <c r="J436" s="16"/>
      <c r="K436" s="16"/>
      <c r="L436" s="16"/>
    </row>
    <row r="437" spans="6:12">
      <c r="F437" s="16"/>
      <c r="I437" s="16"/>
      <c r="J437" s="16"/>
      <c r="K437" s="16"/>
      <c r="L437" s="16"/>
    </row>
    <row r="438" spans="6:12">
      <c r="F438" s="16"/>
      <c r="I438" s="16"/>
      <c r="J438" s="16"/>
      <c r="K438" s="16"/>
      <c r="L438" s="16"/>
    </row>
    <row r="439" spans="6:12">
      <c r="F439" s="16"/>
      <c r="I439" s="16"/>
      <c r="J439" s="16"/>
      <c r="K439" s="16"/>
      <c r="L439" s="16"/>
    </row>
    <row r="440" spans="6:12">
      <c r="F440" s="16"/>
      <c r="I440" s="16"/>
      <c r="J440" s="16"/>
      <c r="K440" s="16"/>
      <c r="L440" s="16"/>
    </row>
    <row r="441" spans="6:12">
      <c r="F441" s="16"/>
      <c r="I441" s="16"/>
      <c r="J441" s="16"/>
      <c r="K441" s="16"/>
      <c r="L441" s="16"/>
    </row>
    <row r="442" spans="6:12">
      <c r="F442" s="16"/>
      <c r="I442" s="16"/>
      <c r="J442" s="16"/>
      <c r="K442" s="16"/>
      <c r="L442" s="16"/>
    </row>
    <row r="443" spans="6:12">
      <c r="F443" s="16"/>
      <c r="I443" s="16"/>
      <c r="J443" s="16"/>
      <c r="K443" s="16"/>
      <c r="L443" s="16"/>
    </row>
    <row r="444" spans="6:12">
      <c r="F444" s="16"/>
      <c r="I444" s="16"/>
      <c r="J444" s="16"/>
      <c r="K444" s="16"/>
      <c r="L444" s="16"/>
    </row>
    <row r="445" spans="6:12">
      <c r="F445" s="16"/>
      <c r="I445" s="16"/>
      <c r="J445" s="16"/>
      <c r="K445" s="16"/>
      <c r="L445" s="16"/>
    </row>
    <row r="446" spans="6:12">
      <c r="F446" s="16"/>
      <c r="I446" s="16"/>
      <c r="J446" s="16"/>
      <c r="K446" s="16"/>
      <c r="L446" s="16"/>
    </row>
    <row r="447" spans="6:12">
      <c r="F447" s="16"/>
      <c r="I447" s="16"/>
      <c r="J447" s="16"/>
      <c r="K447" s="16"/>
      <c r="L447" s="16"/>
    </row>
    <row r="448" spans="6:12">
      <c r="F448" s="16"/>
      <c r="I448" s="16"/>
      <c r="J448" s="16"/>
      <c r="K448" s="16"/>
      <c r="L448" s="16"/>
    </row>
    <row r="449" spans="6:12">
      <c r="F449" s="16"/>
      <c r="I449" s="16"/>
      <c r="J449" s="16"/>
      <c r="K449" s="16"/>
      <c r="L449" s="16"/>
    </row>
    <row r="450" spans="6:12">
      <c r="F450" s="16"/>
      <c r="I450" s="16"/>
      <c r="J450" s="16"/>
      <c r="K450" s="16"/>
      <c r="L450" s="16"/>
    </row>
    <row r="451" spans="6:12">
      <c r="F451" s="16"/>
      <c r="I451" s="16"/>
      <c r="J451" s="16"/>
      <c r="K451" s="16"/>
      <c r="L451" s="16"/>
    </row>
    <row r="452" spans="6:12">
      <c r="F452" s="16"/>
      <c r="I452" s="16"/>
      <c r="J452" s="16"/>
      <c r="K452" s="16"/>
      <c r="L452" s="16"/>
    </row>
    <row r="453" spans="6:12">
      <c r="F453" s="16"/>
      <c r="I453" s="16"/>
      <c r="J453" s="16"/>
      <c r="K453" s="16"/>
      <c r="L453" s="16"/>
    </row>
    <row r="454" spans="6:12">
      <c r="F454" s="16"/>
      <c r="I454" s="16"/>
      <c r="J454" s="16"/>
      <c r="K454" s="16"/>
      <c r="L454" s="16"/>
    </row>
    <row r="455" spans="6:12">
      <c r="F455" s="16"/>
      <c r="I455" s="16"/>
      <c r="J455" s="16"/>
      <c r="K455" s="16"/>
      <c r="L455" s="16"/>
    </row>
    <row r="456" spans="6:12">
      <c r="F456" s="16"/>
      <c r="I456" s="16"/>
      <c r="J456" s="16"/>
      <c r="K456" s="16"/>
      <c r="L456" s="16"/>
    </row>
    <row r="457" spans="6:12">
      <c r="F457" s="16"/>
      <c r="I457" s="16"/>
      <c r="J457" s="16"/>
      <c r="K457" s="16"/>
      <c r="L457" s="16"/>
    </row>
    <row r="458" spans="6:12">
      <c r="F458" s="16"/>
      <c r="I458" s="16"/>
      <c r="J458" s="16"/>
      <c r="K458" s="16"/>
      <c r="L458" s="16"/>
    </row>
    <row r="459" spans="6:12">
      <c r="F459" s="16"/>
      <c r="I459" s="16"/>
      <c r="J459" s="16"/>
      <c r="K459" s="16"/>
      <c r="L459" s="16"/>
    </row>
    <row r="460" spans="6:12">
      <c r="F460" s="16"/>
      <c r="I460" s="16"/>
      <c r="J460" s="16"/>
      <c r="K460" s="16"/>
      <c r="L460" s="16"/>
    </row>
    <row r="461" spans="6:12">
      <c r="F461" s="16"/>
      <c r="I461" s="16"/>
      <c r="J461" s="16"/>
      <c r="K461" s="16"/>
      <c r="L461" s="16"/>
    </row>
    <row r="462" spans="6:12">
      <c r="F462" s="16"/>
      <c r="I462" s="16"/>
      <c r="J462" s="16"/>
      <c r="K462" s="16"/>
      <c r="L462" s="16"/>
    </row>
    <row r="463" spans="6:12">
      <c r="F463" s="16"/>
      <c r="I463" s="16"/>
      <c r="J463" s="16"/>
      <c r="K463" s="16"/>
      <c r="L463" s="16"/>
    </row>
    <row r="464" spans="6:12">
      <c r="F464" s="16"/>
      <c r="I464" s="16"/>
      <c r="J464" s="16"/>
      <c r="K464" s="16"/>
      <c r="L464" s="16"/>
    </row>
    <row r="465" spans="6:12">
      <c r="F465" s="16"/>
      <c r="I465" s="16"/>
      <c r="J465" s="16"/>
      <c r="K465" s="16"/>
      <c r="L465" s="16"/>
    </row>
    <row r="466" spans="6:12">
      <c r="F466" s="16"/>
      <c r="I466" s="16"/>
      <c r="J466" s="16"/>
      <c r="K466" s="16"/>
      <c r="L466" s="16"/>
    </row>
    <row r="467" spans="6:12">
      <c r="F467" s="16"/>
      <c r="I467" s="16"/>
      <c r="J467" s="16"/>
      <c r="K467" s="16"/>
      <c r="L467" s="16"/>
    </row>
    <row r="468" spans="6:12">
      <c r="F468" s="16"/>
      <c r="I468" s="16"/>
      <c r="J468" s="16"/>
      <c r="K468" s="16"/>
      <c r="L468" s="16"/>
    </row>
    <row r="469" spans="6:12">
      <c r="F469" s="16"/>
      <c r="I469" s="16"/>
      <c r="J469" s="16"/>
      <c r="K469" s="16"/>
      <c r="L469" s="16"/>
    </row>
    <row r="470" spans="6:12">
      <c r="F470" s="16"/>
      <c r="I470" s="16"/>
      <c r="J470" s="16"/>
      <c r="K470" s="16"/>
      <c r="L470" s="16"/>
    </row>
    <row r="471" spans="6:12">
      <c r="F471" s="16"/>
      <c r="I471" s="16"/>
      <c r="J471" s="16"/>
      <c r="K471" s="16"/>
      <c r="L471" s="16"/>
    </row>
    <row r="472" spans="6:12">
      <c r="F472" s="16"/>
      <c r="I472" s="16"/>
      <c r="J472" s="16"/>
      <c r="K472" s="16"/>
      <c r="L472" s="16"/>
    </row>
    <row r="473" spans="6:12">
      <c r="F473" s="16"/>
      <c r="I473" s="16"/>
      <c r="J473" s="16"/>
      <c r="K473" s="16"/>
      <c r="L473" s="16"/>
    </row>
    <row r="474" spans="6:12">
      <c r="F474" s="16"/>
      <c r="I474" s="16"/>
      <c r="J474" s="16"/>
      <c r="K474" s="16"/>
      <c r="L474" s="16"/>
    </row>
    <row r="475" spans="6:12">
      <c r="F475" s="16"/>
      <c r="I475" s="16"/>
      <c r="J475" s="16"/>
      <c r="K475" s="16"/>
      <c r="L475" s="16"/>
    </row>
    <row r="476" spans="6:12">
      <c r="F476" s="16"/>
      <c r="I476" s="16"/>
      <c r="J476" s="16"/>
      <c r="K476" s="16"/>
      <c r="L476" s="16"/>
    </row>
    <row r="477" spans="6:12">
      <c r="F477" s="16"/>
      <c r="I477" s="16"/>
      <c r="J477" s="16"/>
      <c r="K477" s="16"/>
      <c r="L477" s="16"/>
    </row>
    <row r="478" spans="6:12">
      <c r="F478" s="16"/>
      <c r="I478" s="16"/>
      <c r="J478" s="16"/>
      <c r="K478" s="16"/>
      <c r="L478" s="16"/>
    </row>
    <row r="479" spans="6:12">
      <c r="F479" s="16"/>
      <c r="I479" s="16"/>
      <c r="J479" s="16"/>
      <c r="K479" s="16"/>
      <c r="L479" s="16"/>
    </row>
    <row r="480" spans="6:12">
      <c r="F480" s="16"/>
      <c r="I480" s="16"/>
      <c r="J480" s="16"/>
      <c r="K480" s="16"/>
      <c r="L480" s="16"/>
    </row>
    <row r="481" spans="6:12">
      <c r="F481" s="16"/>
      <c r="I481" s="16"/>
      <c r="J481" s="16"/>
      <c r="K481" s="16"/>
      <c r="L481" s="16"/>
    </row>
    <row r="482" spans="6:12">
      <c r="F482" s="16"/>
      <c r="I482" s="16"/>
      <c r="J482" s="16"/>
      <c r="K482" s="16"/>
      <c r="L482" s="16"/>
    </row>
    <row r="483" spans="6:12">
      <c r="F483" s="16"/>
      <c r="I483" s="16"/>
      <c r="J483" s="16"/>
      <c r="K483" s="16"/>
      <c r="L483" s="16"/>
    </row>
    <row r="484" spans="6:12">
      <c r="F484" s="16"/>
      <c r="I484" s="16"/>
      <c r="J484" s="16"/>
      <c r="K484" s="16"/>
      <c r="L484" s="16"/>
    </row>
    <row r="485" spans="6:12">
      <c r="F485" s="16"/>
      <c r="I485" s="16"/>
      <c r="J485" s="16"/>
      <c r="K485" s="16"/>
      <c r="L485" s="16"/>
    </row>
    <row r="486" spans="6:12">
      <c r="F486" s="16"/>
      <c r="I486" s="16"/>
      <c r="J486" s="16"/>
      <c r="K486" s="16"/>
      <c r="L486" s="16"/>
    </row>
    <row r="487" spans="6:12">
      <c r="F487" s="16"/>
      <c r="I487" s="16"/>
      <c r="J487" s="16"/>
      <c r="K487" s="16"/>
      <c r="L487" s="16"/>
    </row>
    <row r="488" spans="6:12">
      <c r="F488" s="16"/>
      <c r="I488" s="16"/>
      <c r="J488" s="16"/>
      <c r="K488" s="16"/>
      <c r="L488" s="16"/>
    </row>
    <row r="489" spans="6:12">
      <c r="F489" s="16"/>
      <c r="I489" s="16"/>
      <c r="J489" s="16"/>
      <c r="K489" s="16"/>
      <c r="L489" s="16"/>
    </row>
    <row r="490" spans="6:12">
      <c r="F490" s="16"/>
      <c r="I490" s="16"/>
      <c r="J490" s="16"/>
      <c r="K490" s="16"/>
      <c r="L490" s="16"/>
    </row>
    <row r="491" spans="6:12">
      <c r="F491" s="16"/>
      <c r="I491" s="16"/>
      <c r="J491" s="16"/>
      <c r="K491" s="16"/>
      <c r="L491" s="16"/>
    </row>
    <row r="492" spans="6:12">
      <c r="F492" s="16"/>
      <c r="I492" s="16"/>
      <c r="J492" s="16"/>
      <c r="K492" s="16"/>
      <c r="L492" s="16"/>
    </row>
    <row r="493" spans="6:12">
      <c r="F493" s="16"/>
      <c r="I493" s="16"/>
      <c r="J493" s="16"/>
      <c r="K493" s="16"/>
      <c r="L493" s="16"/>
    </row>
    <row r="494" spans="6:12">
      <c r="F494" s="16"/>
      <c r="I494" s="16"/>
      <c r="J494" s="16"/>
      <c r="K494" s="16"/>
      <c r="L494" s="16"/>
    </row>
    <row r="495" spans="6:12">
      <c r="F495" s="16"/>
      <c r="I495" s="16"/>
      <c r="J495" s="16"/>
      <c r="K495" s="16"/>
      <c r="L495" s="16"/>
    </row>
    <row r="496" spans="6:12">
      <c r="F496" s="16"/>
      <c r="I496" s="16"/>
      <c r="J496" s="16"/>
      <c r="K496" s="16"/>
      <c r="L496" s="16"/>
    </row>
    <row r="497" spans="6:12">
      <c r="F497" s="16"/>
      <c r="I497" s="16"/>
      <c r="J497" s="16"/>
      <c r="K497" s="16"/>
      <c r="L497" s="16"/>
    </row>
    <row r="498" spans="6:12">
      <c r="F498" s="16"/>
      <c r="I498" s="16"/>
      <c r="J498" s="16"/>
      <c r="K498" s="16"/>
      <c r="L498" s="16"/>
    </row>
    <row r="499" spans="6:12">
      <c r="F499" s="16"/>
      <c r="I499" s="16"/>
      <c r="J499" s="16"/>
      <c r="K499" s="16"/>
      <c r="L499" s="16"/>
    </row>
    <row r="500" spans="6:12">
      <c r="F500" s="16"/>
      <c r="I500" s="16"/>
      <c r="J500" s="16"/>
      <c r="K500" s="16"/>
      <c r="L500" s="16"/>
    </row>
    <row r="501" spans="6:12">
      <c r="F501" s="16"/>
      <c r="I501" s="16"/>
      <c r="J501" s="16"/>
      <c r="K501" s="16"/>
      <c r="L501" s="16"/>
    </row>
    <row r="502" spans="6:12">
      <c r="F502" s="16"/>
      <c r="I502" s="16"/>
      <c r="J502" s="16"/>
      <c r="K502" s="16"/>
      <c r="L502" s="16"/>
    </row>
    <row r="503" spans="6:12">
      <c r="F503" s="16"/>
      <c r="I503" s="16"/>
      <c r="J503" s="16"/>
      <c r="K503" s="16"/>
      <c r="L503" s="16"/>
    </row>
    <row r="504" spans="6:12">
      <c r="F504" s="16"/>
      <c r="I504" s="16"/>
      <c r="J504" s="16"/>
      <c r="K504" s="16"/>
      <c r="L504" s="16"/>
    </row>
    <row r="505" spans="6:12">
      <c r="F505" s="16"/>
      <c r="I505" s="16"/>
      <c r="J505" s="16"/>
      <c r="K505" s="16"/>
      <c r="L505" s="16"/>
    </row>
    <row r="506" spans="6:12">
      <c r="F506" s="16"/>
      <c r="I506" s="16"/>
      <c r="J506" s="16"/>
      <c r="K506" s="16"/>
      <c r="L506" s="16"/>
    </row>
    <row r="507" spans="6:12">
      <c r="F507" s="16"/>
      <c r="I507" s="16"/>
      <c r="J507" s="16"/>
      <c r="K507" s="16"/>
      <c r="L507" s="16"/>
    </row>
    <row r="508" spans="6:12">
      <c r="F508" s="16"/>
      <c r="I508" s="16"/>
      <c r="J508" s="16"/>
      <c r="K508" s="16"/>
      <c r="L508" s="16"/>
    </row>
    <row r="509" spans="6:12">
      <c r="F509" s="16"/>
      <c r="I509" s="16"/>
      <c r="J509" s="16"/>
      <c r="K509" s="16"/>
      <c r="L509" s="16"/>
    </row>
    <row r="510" spans="6:12">
      <c r="F510" s="16"/>
      <c r="I510" s="16"/>
      <c r="J510" s="16"/>
      <c r="K510" s="16"/>
      <c r="L510" s="16"/>
    </row>
    <row r="511" spans="6:12">
      <c r="F511" s="16"/>
      <c r="I511" s="16"/>
      <c r="J511" s="16"/>
      <c r="K511" s="16"/>
      <c r="L511" s="16"/>
    </row>
    <row r="512" spans="6:12">
      <c r="F512" s="16"/>
      <c r="I512" s="16"/>
      <c r="J512" s="16"/>
      <c r="K512" s="16"/>
      <c r="L512" s="16"/>
    </row>
    <row r="513" spans="6:12">
      <c r="F513" s="16"/>
      <c r="I513" s="16"/>
      <c r="J513" s="16"/>
      <c r="K513" s="16"/>
      <c r="L513" s="16"/>
    </row>
    <row r="514" spans="6:12">
      <c r="F514" s="16"/>
      <c r="I514" s="16"/>
      <c r="J514" s="16"/>
      <c r="K514" s="16"/>
      <c r="L514" s="16"/>
    </row>
    <row r="515" spans="6:12">
      <c r="F515" s="16"/>
      <c r="I515" s="16"/>
      <c r="J515" s="16"/>
      <c r="K515" s="16"/>
      <c r="L515" s="16"/>
    </row>
    <row r="516" spans="6:12">
      <c r="F516" s="16"/>
      <c r="I516" s="16"/>
      <c r="J516" s="16"/>
      <c r="K516" s="16"/>
      <c r="L516" s="16"/>
    </row>
    <row r="517" spans="6:12">
      <c r="F517" s="16"/>
      <c r="I517" s="16"/>
      <c r="J517" s="16"/>
      <c r="K517" s="16"/>
      <c r="L517" s="16"/>
    </row>
    <row r="518" spans="6:12">
      <c r="F518" s="16"/>
      <c r="I518" s="16"/>
      <c r="J518" s="16"/>
      <c r="K518" s="16"/>
      <c r="L518" s="16"/>
    </row>
    <row r="519" spans="6:12">
      <c r="F519" s="16"/>
      <c r="I519" s="16"/>
      <c r="J519" s="16"/>
      <c r="K519" s="16"/>
      <c r="L519" s="16"/>
    </row>
    <row r="520" spans="6:12">
      <c r="F520" s="16"/>
      <c r="I520" s="16"/>
      <c r="J520" s="16"/>
      <c r="K520" s="16"/>
      <c r="L520" s="16"/>
    </row>
    <row r="521" spans="6:12">
      <c r="F521" s="16"/>
      <c r="I521" s="16"/>
      <c r="J521" s="16"/>
      <c r="K521" s="16"/>
      <c r="L521" s="16"/>
    </row>
    <row r="522" spans="6:12">
      <c r="F522" s="16"/>
      <c r="I522" s="16"/>
      <c r="J522" s="16"/>
      <c r="K522" s="16"/>
      <c r="L522" s="16"/>
    </row>
    <row r="523" spans="6:12">
      <c r="F523" s="16"/>
      <c r="I523" s="16"/>
      <c r="J523" s="16"/>
      <c r="K523" s="16"/>
      <c r="L523" s="16"/>
    </row>
    <row r="524" spans="6:12">
      <c r="F524" s="16"/>
      <c r="I524" s="16"/>
      <c r="J524" s="16"/>
      <c r="K524" s="16"/>
      <c r="L524" s="16"/>
    </row>
    <row r="525" spans="6:12">
      <c r="F525" s="16"/>
      <c r="I525" s="16"/>
      <c r="J525" s="16"/>
      <c r="K525" s="16"/>
      <c r="L525" s="16"/>
    </row>
    <row r="526" spans="6:12">
      <c r="F526" s="16"/>
      <c r="I526" s="16"/>
      <c r="J526" s="16"/>
      <c r="K526" s="16"/>
      <c r="L526" s="16"/>
    </row>
    <row r="527" spans="6:12">
      <c r="F527" s="16"/>
      <c r="I527" s="16"/>
      <c r="J527" s="16"/>
      <c r="K527" s="16"/>
      <c r="L527" s="16"/>
    </row>
    <row r="528" spans="6:12">
      <c r="F528" s="16"/>
      <c r="I528" s="16"/>
      <c r="J528" s="16"/>
      <c r="K528" s="16"/>
      <c r="L528" s="16"/>
    </row>
    <row r="529" spans="6:12">
      <c r="F529" s="16"/>
      <c r="I529" s="16"/>
      <c r="J529" s="16"/>
      <c r="K529" s="16"/>
      <c r="L529" s="16"/>
    </row>
    <row r="530" spans="6:12">
      <c r="F530" s="16"/>
      <c r="I530" s="16"/>
      <c r="J530" s="16"/>
      <c r="K530" s="16"/>
      <c r="L530" s="16"/>
    </row>
    <row r="531" spans="6:12">
      <c r="F531" s="16"/>
      <c r="I531" s="16"/>
      <c r="J531" s="16"/>
      <c r="K531" s="16"/>
      <c r="L531" s="16"/>
    </row>
    <row r="532" spans="6:12">
      <c r="F532" s="16"/>
      <c r="I532" s="16"/>
      <c r="J532" s="16"/>
      <c r="K532" s="16"/>
      <c r="L532" s="16"/>
    </row>
    <row r="533" spans="6:12">
      <c r="F533" s="16"/>
      <c r="I533" s="16"/>
      <c r="J533" s="16"/>
      <c r="K533" s="16"/>
      <c r="L533" s="16"/>
    </row>
    <row r="534" spans="6:12">
      <c r="F534" s="16"/>
      <c r="I534" s="16"/>
      <c r="J534" s="16"/>
      <c r="K534" s="16"/>
      <c r="L534" s="16"/>
    </row>
    <row r="535" spans="6:12">
      <c r="F535" s="16"/>
      <c r="I535" s="16"/>
      <c r="J535" s="16"/>
      <c r="K535" s="16"/>
      <c r="L535" s="16"/>
    </row>
    <row r="536" spans="6:12">
      <c r="F536" s="16"/>
      <c r="I536" s="16"/>
      <c r="J536" s="16"/>
      <c r="K536" s="16"/>
      <c r="L536" s="16"/>
    </row>
    <row r="537" spans="6:12">
      <c r="F537" s="16"/>
      <c r="I537" s="16"/>
      <c r="J537" s="16"/>
      <c r="K537" s="16"/>
      <c r="L537" s="16"/>
    </row>
    <row r="538" spans="6:12">
      <c r="F538" s="16"/>
      <c r="I538" s="16"/>
      <c r="J538" s="16"/>
      <c r="K538" s="16"/>
      <c r="L538" s="16"/>
    </row>
    <row r="539" spans="6:12">
      <c r="F539" s="16"/>
      <c r="I539" s="16"/>
      <c r="J539" s="16"/>
      <c r="K539" s="16"/>
      <c r="L539" s="16"/>
    </row>
    <row r="540" spans="6:12">
      <c r="F540" s="16"/>
      <c r="I540" s="16"/>
      <c r="J540" s="16"/>
      <c r="K540" s="16"/>
      <c r="L540" s="16"/>
    </row>
    <row r="541" spans="6:12">
      <c r="F541" s="16"/>
      <c r="I541" s="16"/>
      <c r="J541" s="16"/>
      <c r="K541" s="16"/>
      <c r="L541" s="16"/>
    </row>
    <row r="542" spans="6:12">
      <c r="F542" s="16"/>
      <c r="I542" s="16"/>
      <c r="J542" s="16"/>
      <c r="K542" s="16"/>
      <c r="L542" s="16"/>
    </row>
    <row r="543" spans="6:12">
      <c r="F543" s="16"/>
      <c r="I543" s="16"/>
      <c r="J543" s="16"/>
      <c r="K543" s="16"/>
      <c r="L543" s="16"/>
    </row>
    <row r="544" spans="6:12">
      <c r="F544" s="16"/>
      <c r="I544" s="16"/>
      <c r="J544" s="16"/>
      <c r="K544" s="16"/>
      <c r="L544" s="16"/>
    </row>
    <row r="545" spans="6:12">
      <c r="F545" s="16"/>
      <c r="I545" s="16"/>
      <c r="J545" s="16"/>
      <c r="K545" s="16"/>
      <c r="L545" s="16"/>
    </row>
    <row r="546" spans="6:12">
      <c r="F546" s="16"/>
      <c r="I546" s="16"/>
      <c r="J546" s="16"/>
      <c r="K546" s="16"/>
      <c r="L546" s="16"/>
    </row>
    <row r="547" spans="6:12">
      <c r="F547" s="16"/>
      <c r="I547" s="16"/>
      <c r="J547" s="16"/>
      <c r="K547" s="16"/>
      <c r="L547" s="16"/>
    </row>
    <row r="548" spans="6:12">
      <c r="F548" s="16"/>
      <c r="I548" s="16"/>
      <c r="J548" s="16"/>
      <c r="K548" s="16"/>
      <c r="L548" s="16"/>
    </row>
    <row r="549" spans="6:12">
      <c r="F549" s="16"/>
      <c r="I549" s="16"/>
      <c r="J549" s="16"/>
      <c r="K549" s="16"/>
      <c r="L549" s="16"/>
    </row>
    <row r="550" spans="6:12">
      <c r="F550" s="16"/>
      <c r="I550" s="16"/>
      <c r="J550" s="16"/>
      <c r="K550" s="16"/>
      <c r="L550" s="16"/>
    </row>
    <row r="551" spans="6:12">
      <c r="F551" s="16"/>
      <c r="I551" s="16"/>
      <c r="J551" s="16"/>
      <c r="K551" s="16"/>
      <c r="L551" s="16"/>
    </row>
    <row r="552" spans="6:12">
      <c r="F552" s="16"/>
      <c r="I552" s="16"/>
      <c r="J552" s="16"/>
      <c r="K552" s="16"/>
      <c r="L552" s="16"/>
    </row>
    <row r="553" spans="6:12">
      <c r="F553" s="16"/>
      <c r="I553" s="16"/>
      <c r="J553" s="16"/>
      <c r="K553" s="16"/>
      <c r="L553" s="16"/>
    </row>
    <row r="554" spans="6:12">
      <c r="F554" s="16"/>
      <c r="I554" s="16"/>
      <c r="J554" s="16"/>
      <c r="K554" s="16"/>
      <c r="L554" s="16"/>
    </row>
    <row r="555" spans="6:12">
      <c r="F555" s="16"/>
      <c r="I555" s="16"/>
      <c r="J555" s="16"/>
      <c r="K555" s="16"/>
      <c r="L555" s="16"/>
    </row>
    <row r="556" spans="6:12">
      <c r="F556" s="16"/>
      <c r="I556" s="16"/>
      <c r="J556" s="16"/>
      <c r="K556" s="16"/>
      <c r="L556" s="16"/>
    </row>
    <row r="557" spans="6:12">
      <c r="F557" s="16"/>
      <c r="I557" s="16"/>
      <c r="J557" s="16"/>
      <c r="K557" s="16"/>
      <c r="L557" s="16"/>
    </row>
    <row r="558" spans="6:12">
      <c r="F558" s="16"/>
      <c r="I558" s="16"/>
      <c r="J558" s="16"/>
      <c r="K558" s="16"/>
      <c r="L558" s="16"/>
    </row>
    <row r="559" spans="6:12">
      <c r="F559" s="16"/>
      <c r="I559" s="16"/>
      <c r="J559" s="16"/>
      <c r="K559" s="16"/>
      <c r="L559" s="16"/>
    </row>
    <row r="560" spans="6:12">
      <c r="F560" s="16"/>
      <c r="I560" s="16"/>
      <c r="J560" s="16"/>
      <c r="K560" s="16"/>
      <c r="L560" s="16"/>
    </row>
    <row r="561" spans="6:12">
      <c r="F561" s="16"/>
      <c r="I561" s="16"/>
      <c r="J561" s="16"/>
      <c r="K561" s="16"/>
      <c r="L561" s="16"/>
    </row>
    <row r="562" spans="6:12">
      <c r="F562" s="16"/>
      <c r="I562" s="16"/>
      <c r="J562" s="16"/>
      <c r="K562" s="16"/>
      <c r="L562" s="16"/>
    </row>
    <row r="563" spans="6:12">
      <c r="F563" s="16"/>
      <c r="I563" s="16"/>
      <c r="J563" s="16"/>
      <c r="K563" s="16"/>
      <c r="L563" s="16"/>
    </row>
    <row r="564" spans="6:12">
      <c r="F564" s="16"/>
      <c r="I564" s="16"/>
      <c r="J564" s="16"/>
      <c r="K564" s="16"/>
      <c r="L564" s="16"/>
    </row>
    <row r="565" spans="6:12">
      <c r="F565" s="16"/>
      <c r="I565" s="16"/>
      <c r="J565" s="16"/>
      <c r="K565" s="16"/>
      <c r="L565" s="16"/>
    </row>
    <row r="566" spans="6:12">
      <c r="F566" s="16"/>
      <c r="I566" s="16"/>
      <c r="J566" s="16"/>
      <c r="K566" s="16"/>
      <c r="L566" s="16"/>
    </row>
    <row r="567" spans="6:12">
      <c r="F567" s="16"/>
      <c r="I567" s="16"/>
      <c r="J567" s="16"/>
      <c r="K567" s="16"/>
      <c r="L567" s="16"/>
    </row>
    <row r="568" spans="6:12">
      <c r="F568" s="16"/>
      <c r="I568" s="16"/>
      <c r="J568" s="16"/>
      <c r="K568" s="16"/>
      <c r="L568" s="16"/>
    </row>
    <row r="569" spans="6:12">
      <c r="F569" s="16"/>
      <c r="I569" s="16"/>
      <c r="J569" s="16"/>
      <c r="K569" s="16"/>
      <c r="L569" s="16"/>
    </row>
    <row r="570" spans="6:12">
      <c r="F570" s="16"/>
      <c r="I570" s="16"/>
      <c r="J570" s="16"/>
      <c r="K570" s="16"/>
      <c r="L570" s="16"/>
    </row>
    <row r="571" spans="6:12">
      <c r="F571" s="16"/>
      <c r="I571" s="16"/>
      <c r="J571" s="16"/>
      <c r="K571" s="16"/>
      <c r="L571" s="16"/>
    </row>
    <row r="572" spans="6:12">
      <c r="F572" s="16"/>
      <c r="I572" s="16"/>
      <c r="J572" s="16"/>
      <c r="K572" s="16"/>
      <c r="L572" s="16"/>
    </row>
    <row r="573" spans="6:12">
      <c r="F573" s="16"/>
      <c r="I573" s="16"/>
      <c r="J573" s="16"/>
      <c r="K573" s="16"/>
      <c r="L573" s="16"/>
    </row>
    <row r="574" spans="6:12">
      <c r="F574" s="16"/>
      <c r="I574" s="16"/>
      <c r="J574" s="16"/>
      <c r="K574" s="16"/>
      <c r="L574" s="16"/>
    </row>
    <row r="575" spans="6:12">
      <c r="F575" s="16"/>
      <c r="I575" s="16"/>
      <c r="J575" s="16"/>
      <c r="K575" s="16"/>
      <c r="L575" s="16"/>
    </row>
    <row r="576" spans="6:12">
      <c r="F576" s="16"/>
      <c r="I576" s="16"/>
      <c r="J576" s="16"/>
      <c r="K576" s="16"/>
      <c r="L576" s="16"/>
    </row>
    <row r="577" spans="6:12">
      <c r="F577" s="16"/>
      <c r="I577" s="16"/>
      <c r="J577" s="16"/>
      <c r="K577" s="16"/>
      <c r="L577" s="16"/>
    </row>
    <row r="578" spans="6:12">
      <c r="F578" s="16"/>
      <c r="I578" s="16"/>
      <c r="J578" s="16"/>
      <c r="K578" s="16"/>
      <c r="L578" s="16"/>
    </row>
    <row r="579" spans="6:12">
      <c r="F579" s="16"/>
      <c r="I579" s="16"/>
      <c r="J579" s="16"/>
      <c r="K579" s="16"/>
      <c r="L579" s="16"/>
    </row>
    <row r="580" spans="6:12">
      <c r="F580" s="16"/>
      <c r="I580" s="16"/>
      <c r="J580" s="16"/>
      <c r="K580" s="16"/>
      <c r="L580" s="16"/>
    </row>
    <row r="581" spans="6:12">
      <c r="F581" s="16"/>
      <c r="I581" s="16"/>
      <c r="J581" s="16"/>
      <c r="K581" s="16"/>
      <c r="L581" s="16"/>
    </row>
    <row r="582" spans="6:12">
      <c r="F582" s="16"/>
      <c r="I582" s="16"/>
      <c r="J582" s="16"/>
      <c r="K582" s="16"/>
      <c r="L582" s="16"/>
    </row>
    <row r="583" spans="6:12">
      <c r="F583" s="16"/>
      <c r="I583" s="16"/>
      <c r="J583" s="16"/>
      <c r="K583" s="16"/>
      <c r="L583" s="16"/>
    </row>
    <row r="584" spans="6:12">
      <c r="F584" s="16"/>
      <c r="I584" s="16"/>
      <c r="J584" s="16"/>
      <c r="K584" s="16"/>
      <c r="L584" s="16"/>
    </row>
    <row r="585" spans="6:12">
      <c r="F585" s="16"/>
      <c r="I585" s="16"/>
      <c r="J585" s="16"/>
      <c r="K585" s="16"/>
      <c r="L585" s="16"/>
    </row>
    <row r="586" spans="6:12">
      <c r="F586" s="16"/>
      <c r="I586" s="16"/>
      <c r="J586" s="16"/>
      <c r="K586" s="16"/>
      <c r="L586" s="16"/>
    </row>
    <row r="587" spans="6:12">
      <c r="F587" s="16"/>
      <c r="I587" s="16"/>
      <c r="J587" s="16"/>
      <c r="K587" s="16"/>
      <c r="L587" s="16"/>
    </row>
    <row r="588" spans="6:12">
      <c r="F588" s="16"/>
      <c r="I588" s="16"/>
      <c r="J588" s="16"/>
      <c r="K588" s="16"/>
      <c r="L588" s="16"/>
    </row>
    <row r="589" spans="6:12">
      <c r="F589" s="16"/>
      <c r="I589" s="16"/>
      <c r="J589" s="16"/>
      <c r="K589" s="16"/>
      <c r="L589" s="16"/>
    </row>
    <row r="590" spans="6:12">
      <c r="F590" s="16"/>
      <c r="I590" s="16"/>
      <c r="J590" s="16"/>
      <c r="K590" s="16"/>
      <c r="L590" s="16"/>
    </row>
    <row r="591" spans="6:12">
      <c r="F591" s="16"/>
      <c r="I591" s="16"/>
      <c r="J591" s="16"/>
      <c r="K591" s="16"/>
      <c r="L591" s="16"/>
    </row>
    <row r="592" spans="6:12">
      <c r="F592" s="16"/>
      <c r="I592" s="16"/>
      <c r="J592" s="16"/>
      <c r="K592" s="16"/>
      <c r="L592" s="16"/>
    </row>
    <row r="593" spans="6:12">
      <c r="F593" s="16"/>
      <c r="I593" s="16"/>
      <c r="J593" s="16"/>
      <c r="K593" s="16"/>
      <c r="L593" s="16"/>
    </row>
    <row r="594" spans="6:12">
      <c r="F594" s="16"/>
      <c r="I594" s="16"/>
      <c r="J594" s="16"/>
      <c r="K594" s="16"/>
      <c r="L594" s="16"/>
    </row>
    <row r="595" spans="6:12">
      <c r="F595" s="16"/>
      <c r="I595" s="16"/>
      <c r="J595" s="16"/>
      <c r="K595" s="16"/>
      <c r="L595" s="16"/>
    </row>
    <row r="596" spans="6:12">
      <c r="F596" s="16"/>
      <c r="I596" s="16"/>
      <c r="J596" s="16"/>
      <c r="K596" s="16"/>
      <c r="L596" s="16"/>
    </row>
    <row r="597" spans="6:12">
      <c r="F597" s="16"/>
      <c r="I597" s="16"/>
      <c r="J597" s="16"/>
      <c r="K597" s="16"/>
      <c r="L597" s="16"/>
    </row>
    <row r="598" spans="6:12">
      <c r="F598" s="16"/>
      <c r="I598" s="16"/>
      <c r="J598" s="16"/>
      <c r="K598" s="16"/>
      <c r="L598" s="16"/>
    </row>
    <row r="599" spans="6:12">
      <c r="F599" s="16"/>
      <c r="I599" s="16"/>
      <c r="J599" s="16"/>
      <c r="K599" s="16"/>
      <c r="L599" s="16"/>
    </row>
    <row r="600" spans="6:12">
      <c r="F600" s="16"/>
      <c r="I600" s="16"/>
      <c r="J600" s="16"/>
      <c r="K600" s="16"/>
      <c r="L600" s="16"/>
    </row>
    <row r="601" spans="6:12">
      <c r="F601" s="16"/>
      <c r="I601" s="16"/>
      <c r="J601" s="16"/>
      <c r="K601" s="16"/>
      <c r="L601" s="16"/>
    </row>
    <row r="602" spans="6:12">
      <c r="F602" s="16"/>
      <c r="I602" s="16"/>
      <c r="J602" s="16"/>
      <c r="K602" s="16"/>
      <c r="L602" s="16"/>
    </row>
    <row r="603" spans="6:12">
      <c r="F603" s="16"/>
      <c r="I603" s="16"/>
      <c r="J603" s="16"/>
      <c r="K603" s="16"/>
      <c r="L603" s="16"/>
    </row>
    <row r="604" spans="6:12">
      <c r="F604" s="16"/>
      <c r="I604" s="16"/>
      <c r="J604" s="16"/>
      <c r="K604" s="16"/>
      <c r="L604" s="16"/>
    </row>
    <row r="605" spans="6:12">
      <c r="F605" s="16"/>
      <c r="I605" s="16"/>
      <c r="J605" s="16"/>
      <c r="K605" s="16"/>
      <c r="L605" s="16"/>
    </row>
    <row r="606" spans="6:12">
      <c r="F606" s="16"/>
      <c r="I606" s="16"/>
      <c r="J606" s="16"/>
      <c r="K606" s="16"/>
      <c r="L606" s="16"/>
    </row>
    <row r="607" spans="6:12">
      <c r="F607" s="16"/>
      <c r="I607" s="16"/>
      <c r="J607" s="16"/>
      <c r="K607" s="16"/>
      <c r="L607" s="16"/>
    </row>
    <row r="608" spans="6:12">
      <c r="F608" s="16"/>
      <c r="I608" s="16"/>
      <c r="J608" s="16"/>
      <c r="K608" s="16"/>
      <c r="L608" s="16"/>
    </row>
    <row r="609" spans="6:12">
      <c r="F609" s="16"/>
      <c r="I609" s="16"/>
      <c r="J609" s="16"/>
      <c r="K609" s="16"/>
      <c r="L609" s="16"/>
    </row>
    <row r="610" spans="6:12">
      <c r="F610" s="16"/>
      <c r="I610" s="16"/>
      <c r="J610" s="16"/>
      <c r="K610" s="16"/>
      <c r="L610" s="16"/>
    </row>
    <row r="611" spans="6:12">
      <c r="F611" s="16"/>
      <c r="I611" s="16"/>
      <c r="J611" s="16"/>
      <c r="K611" s="16"/>
      <c r="L611" s="16"/>
    </row>
    <row r="612" spans="6:12">
      <c r="F612" s="16"/>
      <c r="I612" s="16"/>
      <c r="J612" s="16"/>
      <c r="K612" s="16"/>
      <c r="L612" s="16"/>
    </row>
    <row r="613" spans="6:12">
      <c r="F613" s="16"/>
      <c r="I613" s="16"/>
      <c r="J613" s="16"/>
      <c r="K613" s="16"/>
      <c r="L613" s="16"/>
    </row>
    <row r="614" spans="6:12">
      <c r="F614" s="16"/>
      <c r="I614" s="16"/>
      <c r="J614" s="16"/>
      <c r="K614" s="16"/>
      <c r="L614" s="16"/>
    </row>
    <row r="615" spans="6:12">
      <c r="F615" s="16"/>
      <c r="I615" s="16"/>
      <c r="J615" s="16"/>
      <c r="K615" s="16"/>
      <c r="L615" s="16"/>
    </row>
    <row r="616" spans="6:12">
      <c r="F616" s="16"/>
      <c r="I616" s="16"/>
      <c r="J616" s="16"/>
      <c r="K616" s="16"/>
      <c r="L616" s="16"/>
    </row>
    <row r="617" spans="6:12">
      <c r="F617" s="16"/>
      <c r="I617" s="16"/>
      <c r="J617" s="16"/>
      <c r="K617" s="16"/>
      <c r="L617" s="16"/>
    </row>
    <row r="618" spans="6:12">
      <c r="F618" s="16"/>
      <c r="I618" s="16"/>
      <c r="J618" s="16"/>
      <c r="K618" s="16"/>
      <c r="L618" s="16"/>
    </row>
    <row r="619" spans="6:12">
      <c r="F619" s="16"/>
      <c r="I619" s="16"/>
      <c r="J619" s="16"/>
      <c r="K619" s="16"/>
      <c r="L619" s="16"/>
    </row>
    <row r="620" spans="6:12">
      <c r="F620" s="16"/>
      <c r="I620" s="16"/>
      <c r="J620" s="16"/>
      <c r="K620" s="16"/>
      <c r="L620" s="16"/>
    </row>
    <row r="621" spans="6:12">
      <c r="F621" s="16"/>
      <c r="I621" s="16"/>
      <c r="J621" s="16"/>
      <c r="K621" s="16"/>
      <c r="L621" s="16"/>
    </row>
    <row r="622" spans="6:12">
      <c r="F622" s="16"/>
      <c r="I622" s="16"/>
      <c r="J622" s="16"/>
      <c r="K622" s="16"/>
      <c r="L622" s="16"/>
    </row>
    <row r="623" spans="6:12">
      <c r="F623" s="16"/>
      <c r="I623" s="16"/>
      <c r="J623" s="16"/>
      <c r="K623" s="16"/>
      <c r="L623" s="16"/>
    </row>
    <row r="624" spans="6:12">
      <c r="F624" s="16"/>
      <c r="I624" s="16"/>
      <c r="J624" s="16"/>
      <c r="K624" s="16"/>
      <c r="L624" s="16"/>
    </row>
    <row r="625" spans="6:12">
      <c r="F625" s="16"/>
      <c r="I625" s="16"/>
      <c r="J625" s="16"/>
      <c r="K625" s="16"/>
      <c r="L625" s="16"/>
    </row>
    <row r="626" spans="6:12">
      <c r="F626" s="16"/>
      <c r="I626" s="16"/>
      <c r="J626" s="16"/>
      <c r="K626" s="16"/>
      <c r="L626" s="16"/>
    </row>
    <row r="627" spans="6:12">
      <c r="F627" s="16"/>
      <c r="I627" s="16"/>
      <c r="J627" s="16"/>
      <c r="K627" s="16"/>
      <c r="L627" s="16"/>
    </row>
    <row r="628" spans="6:12">
      <c r="F628" s="16"/>
      <c r="I628" s="16"/>
      <c r="J628" s="16"/>
      <c r="K628" s="16"/>
      <c r="L628" s="16"/>
    </row>
    <row r="629" spans="6:12">
      <c r="F629" s="16"/>
      <c r="I629" s="16"/>
      <c r="J629" s="16"/>
      <c r="K629" s="16"/>
      <c r="L629" s="16"/>
    </row>
    <row r="630" spans="6:12">
      <c r="F630" s="16"/>
      <c r="I630" s="16"/>
      <c r="J630" s="16"/>
      <c r="K630" s="16"/>
      <c r="L630" s="16"/>
    </row>
    <row r="631" spans="6:12">
      <c r="F631" s="16"/>
      <c r="I631" s="16"/>
      <c r="J631" s="16"/>
      <c r="K631" s="16"/>
      <c r="L631" s="16"/>
    </row>
    <row r="632" spans="6:12">
      <c r="F632" s="16"/>
      <c r="I632" s="16"/>
      <c r="J632" s="16"/>
      <c r="K632" s="16"/>
      <c r="L632" s="16"/>
    </row>
    <row r="633" spans="6:12">
      <c r="F633" s="16"/>
      <c r="I633" s="16"/>
      <c r="J633" s="16"/>
      <c r="K633" s="16"/>
      <c r="L633" s="16"/>
    </row>
    <row r="634" spans="6:12">
      <c r="F634" s="16"/>
      <c r="I634" s="16"/>
      <c r="J634" s="16"/>
      <c r="K634" s="16"/>
      <c r="L634" s="16"/>
    </row>
    <row r="635" spans="6:12">
      <c r="F635" s="16"/>
      <c r="I635" s="16"/>
      <c r="J635" s="16"/>
      <c r="K635" s="16"/>
      <c r="L635" s="16"/>
    </row>
    <row r="636" spans="6:12">
      <c r="F636" s="16"/>
      <c r="I636" s="16"/>
      <c r="J636" s="16"/>
      <c r="K636" s="16"/>
      <c r="L636" s="16"/>
    </row>
    <row r="637" spans="6:12">
      <c r="F637" s="16"/>
      <c r="I637" s="16"/>
      <c r="J637" s="16"/>
      <c r="K637" s="16"/>
      <c r="L637" s="16"/>
    </row>
    <row r="638" spans="6:12">
      <c r="F638" s="16"/>
      <c r="I638" s="16"/>
      <c r="J638" s="16"/>
      <c r="K638" s="16"/>
      <c r="L638" s="16"/>
    </row>
    <row r="639" spans="6:12">
      <c r="F639" s="16"/>
      <c r="I639" s="16"/>
      <c r="J639" s="16"/>
      <c r="K639" s="16"/>
      <c r="L639" s="16"/>
    </row>
    <row r="640" spans="6:12">
      <c r="F640" s="16"/>
      <c r="I640" s="16"/>
      <c r="J640" s="16"/>
      <c r="K640" s="16"/>
      <c r="L640" s="16"/>
    </row>
    <row r="641" spans="6:12">
      <c r="F641" s="16"/>
      <c r="I641" s="16"/>
      <c r="J641" s="16"/>
      <c r="K641" s="16"/>
      <c r="L641" s="16"/>
    </row>
    <row r="642" spans="6:12">
      <c r="F642" s="16"/>
      <c r="I642" s="16"/>
      <c r="J642" s="16"/>
      <c r="K642" s="16"/>
      <c r="L642" s="16"/>
    </row>
    <row r="643" spans="6:12">
      <c r="F643" s="16"/>
      <c r="I643" s="16"/>
      <c r="J643" s="16"/>
      <c r="K643" s="16"/>
      <c r="L643" s="16"/>
    </row>
    <row r="644" spans="6:12">
      <c r="F644" s="16"/>
      <c r="I644" s="16"/>
      <c r="J644" s="16"/>
      <c r="K644" s="16"/>
      <c r="L644" s="16"/>
    </row>
    <row r="645" spans="6:12">
      <c r="F645" s="16"/>
      <c r="I645" s="16"/>
      <c r="J645" s="16"/>
      <c r="K645" s="16"/>
      <c r="L645" s="16"/>
    </row>
    <row r="646" spans="6:12">
      <c r="F646" s="16"/>
      <c r="I646" s="16"/>
      <c r="J646" s="16"/>
      <c r="K646" s="16"/>
      <c r="L646" s="16"/>
    </row>
    <row r="647" spans="6:12">
      <c r="F647" s="16"/>
      <c r="I647" s="16"/>
      <c r="J647" s="16"/>
      <c r="K647" s="16"/>
      <c r="L647" s="16"/>
    </row>
    <row r="648" spans="6:12">
      <c r="F648" s="16"/>
      <c r="I648" s="16"/>
      <c r="J648" s="16"/>
      <c r="K648" s="16"/>
      <c r="L648" s="16"/>
    </row>
    <row r="649" spans="6:12">
      <c r="F649" s="16"/>
      <c r="I649" s="16"/>
      <c r="J649" s="16"/>
      <c r="K649" s="16"/>
      <c r="L649" s="16"/>
    </row>
    <row r="650" spans="6:12">
      <c r="F650" s="16"/>
      <c r="I650" s="16"/>
      <c r="J650" s="16"/>
      <c r="K650" s="16"/>
      <c r="L650" s="16"/>
    </row>
    <row r="651" spans="6:12">
      <c r="F651" s="16"/>
      <c r="I651" s="16"/>
      <c r="J651" s="16"/>
      <c r="K651" s="16"/>
      <c r="L651" s="16"/>
    </row>
    <row r="652" spans="6:12">
      <c r="F652" s="16"/>
      <c r="I652" s="16"/>
      <c r="J652" s="16"/>
      <c r="K652" s="16"/>
      <c r="L652" s="16"/>
    </row>
    <row r="653" spans="6:12">
      <c r="F653" s="16"/>
      <c r="I653" s="16"/>
      <c r="J653" s="16"/>
      <c r="K653" s="16"/>
      <c r="L653" s="16"/>
    </row>
    <row r="654" spans="6:12">
      <c r="F654" s="16"/>
      <c r="I654" s="16"/>
      <c r="J654" s="16"/>
      <c r="K654" s="16"/>
      <c r="L654" s="16"/>
    </row>
    <row r="655" spans="6:12">
      <c r="F655" s="16"/>
      <c r="I655" s="16"/>
      <c r="J655" s="16"/>
      <c r="K655" s="16"/>
      <c r="L655" s="16"/>
    </row>
    <row r="656" spans="6:12">
      <c r="F656" s="16"/>
      <c r="I656" s="16"/>
      <c r="J656" s="16"/>
      <c r="K656" s="16"/>
      <c r="L656" s="16"/>
    </row>
    <row r="657" spans="6:12">
      <c r="F657" s="16"/>
      <c r="I657" s="16"/>
      <c r="J657" s="16"/>
      <c r="K657" s="16"/>
      <c r="L657" s="16"/>
    </row>
    <row r="658" spans="6:12">
      <c r="F658" s="16"/>
      <c r="I658" s="16"/>
      <c r="J658" s="16"/>
      <c r="K658" s="16"/>
      <c r="L658" s="16"/>
    </row>
    <row r="659" spans="6:12">
      <c r="F659" s="16"/>
      <c r="I659" s="16"/>
      <c r="J659" s="16"/>
      <c r="K659" s="16"/>
      <c r="L659" s="16"/>
    </row>
    <row r="660" spans="6:12">
      <c r="F660" s="16"/>
      <c r="I660" s="16"/>
      <c r="J660" s="16"/>
      <c r="K660" s="16"/>
      <c r="L660" s="16"/>
    </row>
    <row r="661" spans="6:12">
      <c r="F661" s="16"/>
      <c r="I661" s="16"/>
      <c r="J661" s="16"/>
      <c r="K661" s="16"/>
      <c r="L661" s="16"/>
    </row>
    <row r="662" spans="6:12">
      <c r="F662" s="16"/>
      <c r="I662" s="16"/>
      <c r="J662" s="16"/>
      <c r="K662" s="16"/>
      <c r="L662" s="16"/>
    </row>
    <row r="663" spans="6:12">
      <c r="F663" s="16"/>
      <c r="I663" s="16"/>
      <c r="J663" s="16"/>
      <c r="K663" s="16"/>
      <c r="L663" s="16"/>
    </row>
    <row r="664" spans="6:12">
      <c r="F664" s="16"/>
      <c r="I664" s="16"/>
      <c r="J664" s="16"/>
      <c r="K664" s="16"/>
      <c r="L664" s="16"/>
    </row>
    <row r="665" spans="6:12">
      <c r="F665" s="16"/>
      <c r="I665" s="16"/>
      <c r="J665" s="16"/>
      <c r="K665" s="16"/>
      <c r="L665" s="16"/>
    </row>
    <row r="666" spans="6:12">
      <c r="F666" s="16"/>
      <c r="I666" s="16"/>
      <c r="J666" s="16"/>
      <c r="K666" s="16"/>
      <c r="L666" s="16"/>
    </row>
    <row r="667" spans="6:12">
      <c r="F667" s="16"/>
      <c r="I667" s="16"/>
      <c r="J667" s="16"/>
      <c r="K667" s="16"/>
      <c r="L667" s="16"/>
    </row>
    <row r="668" spans="6:12">
      <c r="F668" s="16"/>
      <c r="I668" s="16"/>
      <c r="J668" s="16"/>
      <c r="K668" s="16"/>
      <c r="L668" s="16"/>
    </row>
    <row r="669" spans="6:12">
      <c r="F669" s="16"/>
      <c r="I669" s="16"/>
      <c r="J669" s="16"/>
      <c r="K669" s="16"/>
      <c r="L669" s="16"/>
    </row>
    <row r="670" spans="6:12">
      <c r="F670" s="16"/>
      <c r="I670" s="16"/>
      <c r="J670" s="16"/>
      <c r="K670" s="16"/>
      <c r="L670" s="16"/>
    </row>
    <row r="671" spans="6:12">
      <c r="F671" s="16"/>
      <c r="I671" s="16"/>
      <c r="J671" s="16"/>
      <c r="K671" s="16"/>
      <c r="L671" s="16"/>
    </row>
    <row r="672" spans="6:12">
      <c r="F672" s="16"/>
      <c r="I672" s="16"/>
      <c r="J672" s="16"/>
      <c r="K672" s="16"/>
      <c r="L672" s="16"/>
    </row>
    <row r="673" spans="6:12">
      <c r="F673" s="16"/>
      <c r="I673" s="16"/>
      <c r="J673" s="16"/>
      <c r="K673" s="16"/>
      <c r="L673" s="16"/>
    </row>
    <row r="674" spans="6:12">
      <c r="F674" s="16"/>
      <c r="I674" s="16"/>
      <c r="J674" s="16"/>
      <c r="K674" s="16"/>
      <c r="L674" s="16"/>
    </row>
    <row r="675" spans="6:12">
      <c r="F675" s="16"/>
      <c r="I675" s="16"/>
      <c r="J675" s="16"/>
      <c r="K675" s="16"/>
      <c r="L675" s="16"/>
    </row>
    <row r="676" spans="6:12">
      <c r="F676" s="16"/>
      <c r="I676" s="16"/>
      <c r="J676" s="16"/>
      <c r="K676" s="16"/>
      <c r="L676" s="16"/>
    </row>
    <row r="677" spans="6:12">
      <c r="F677" s="16"/>
      <c r="I677" s="16"/>
      <c r="J677" s="16"/>
      <c r="K677" s="16"/>
      <c r="L677" s="16"/>
    </row>
    <row r="678" spans="6:12">
      <c r="F678" s="16"/>
      <c r="I678" s="16"/>
      <c r="J678" s="16"/>
      <c r="K678" s="16"/>
      <c r="L678" s="16"/>
    </row>
    <row r="679" spans="6:12">
      <c r="F679" s="16"/>
      <c r="I679" s="16"/>
      <c r="J679" s="16"/>
      <c r="K679" s="16"/>
      <c r="L679" s="16"/>
    </row>
    <row r="680" spans="6:12">
      <c r="F680" s="16"/>
      <c r="I680" s="16"/>
      <c r="J680" s="16"/>
      <c r="K680" s="16"/>
      <c r="L680" s="16"/>
    </row>
    <row r="681" spans="6:12">
      <c r="F681" s="16"/>
      <c r="I681" s="16"/>
      <c r="J681" s="16"/>
      <c r="K681" s="16"/>
      <c r="L681" s="16"/>
    </row>
    <row r="682" spans="6:12">
      <c r="F682" s="16"/>
      <c r="I682" s="16"/>
      <c r="J682" s="16"/>
      <c r="K682" s="16"/>
      <c r="L682" s="16"/>
    </row>
    <row r="683" spans="6:12">
      <c r="F683" s="16"/>
      <c r="I683" s="16"/>
      <c r="J683" s="16"/>
      <c r="K683" s="16"/>
      <c r="L683" s="16"/>
    </row>
    <row r="684" spans="6:12">
      <c r="F684" s="16"/>
      <c r="I684" s="16"/>
      <c r="J684" s="16"/>
      <c r="K684" s="16"/>
      <c r="L684" s="16"/>
    </row>
    <row r="685" spans="6:12">
      <c r="F685" s="16"/>
      <c r="I685" s="16"/>
      <c r="J685" s="16"/>
      <c r="K685" s="16"/>
      <c r="L685" s="16"/>
    </row>
    <row r="686" spans="6:12">
      <c r="F686" s="16"/>
      <c r="I686" s="16"/>
      <c r="J686" s="16"/>
      <c r="K686" s="16"/>
      <c r="L686" s="16"/>
    </row>
    <row r="687" spans="6:12">
      <c r="F687" s="16"/>
      <c r="I687" s="16"/>
      <c r="J687" s="16"/>
      <c r="K687" s="16"/>
      <c r="L687" s="16"/>
    </row>
    <row r="688" spans="6:12">
      <c r="F688" s="16"/>
      <c r="I688" s="16"/>
      <c r="J688" s="16"/>
      <c r="K688" s="16"/>
      <c r="L688" s="16"/>
    </row>
    <row r="689" spans="6:12">
      <c r="F689" s="16"/>
      <c r="I689" s="16"/>
      <c r="J689" s="16"/>
      <c r="K689" s="16"/>
      <c r="L689" s="16"/>
    </row>
    <row r="690" spans="6:12">
      <c r="F690" s="16"/>
      <c r="I690" s="16"/>
      <c r="J690" s="16"/>
      <c r="K690" s="16"/>
      <c r="L690" s="16"/>
    </row>
    <row r="691" spans="6:12">
      <c r="F691" s="16"/>
      <c r="I691" s="16"/>
      <c r="J691" s="16"/>
      <c r="K691" s="16"/>
      <c r="L691" s="16"/>
    </row>
    <row r="692" spans="6:12">
      <c r="F692" s="16"/>
      <c r="I692" s="16"/>
      <c r="J692" s="16"/>
      <c r="K692" s="16"/>
      <c r="L692" s="16"/>
    </row>
    <row r="693" spans="6:12">
      <c r="F693" s="16"/>
      <c r="I693" s="16"/>
      <c r="J693" s="16"/>
      <c r="K693" s="16"/>
      <c r="L693" s="16"/>
    </row>
    <row r="694" spans="6:12">
      <c r="F694" s="16"/>
      <c r="I694" s="16"/>
      <c r="J694" s="16"/>
      <c r="K694" s="16"/>
      <c r="L694" s="16"/>
    </row>
    <row r="695" spans="6:12">
      <c r="F695" s="16"/>
      <c r="I695" s="16"/>
      <c r="J695" s="16"/>
      <c r="K695" s="16"/>
      <c r="L695" s="16"/>
    </row>
    <row r="696" spans="6:12">
      <c r="F696" s="16"/>
      <c r="I696" s="16"/>
      <c r="J696" s="16"/>
      <c r="K696" s="16"/>
      <c r="L696" s="16"/>
    </row>
    <row r="697" spans="6:12">
      <c r="F697" s="16"/>
      <c r="I697" s="16"/>
      <c r="J697" s="16"/>
      <c r="K697" s="16"/>
      <c r="L697" s="16"/>
    </row>
    <row r="698" spans="6:12">
      <c r="F698" s="16"/>
      <c r="I698" s="16"/>
      <c r="J698" s="16"/>
      <c r="K698" s="16"/>
      <c r="L698" s="16"/>
    </row>
    <row r="699" spans="6:12">
      <c r="F699" s="16"/>
      <c r="I699" s="16"/>
      <c r="J699" s="16"/>
      <c r="K699" s="16"/>
      <c r="L699" s="16"/>
    </row>
    <row r="700" spans="6:12">
      <c r="F700" s="16"/>
      <c r="I700" s="16"/>
      <c r="J700" s="16"/>
      <c r="K700" s="16"/>
      <c r="L700" s="16"/>
    </row>
    <row r="701" spans="6:12">
      <c r="F701" s="16"/>
      <c r="I701" s="16"/>
      <c r="J701" s="16"/>
      <c r="K701" s="16"/>
      <c r="L701" s="16"/>
    </row>
    <row r="702" spans="6:12">
      <c r="F702" s="16"/>
      <c r="I702" s="16"/>
      <c r="J702" s="16"/>
      <c r="K702" s="16"/>
      <c r="L702" s="16"/>
    </row>
    <row r="703" spans="6:12">
      <c r="F703" s="16"/>
      <c r="I703" s="16"/>
      <c r="J703" s="16"/>
      <c r="K703" s="16"/>
      <c r="L703" s="16"/>
    </row>
    <row r="704" spans="6:12">
      <c r="F704" s="16"/>
      <c r="I704" s="16"/>
      <c r="J704" s="16"/>
      <c r="K704" s="16"/>
      <c r="L704" s="16"/>
    </row>
    <row r="705" spans="6:12">
      <c r="F705" s="16"/>
      <c r="I705" s="16"/>
      <c r="J705" s="16"/>
      <c r="K705" s="16"/>
      <c r="L705" s="16"/>
    </row>
    <row r="706" spans="6:12">
      <c r="F706" s="16"/>
      <c r="I706" s="16"/>
      <c r="J706" s="16"/>
      <c r="K706" s="16"/>
      <c r="L706" s="16"/>
    </row>
    <row r="707" spans="6:12">
      <c r="F707" s="16"/>
      <c r="I707" s="16"/>
      <c r="J707" s="16"/>
      <c r="K707" s="16"/>
      <c r="L707" s="16"/>
    </row>
    <row r="708" spans="6:12">
      <c r="F708" s="16"/>
      <c r="I708" s="16"/>
      <c r="J708" s="16"/>
      <c r="K708" s="16"/>
      <c r="L708" s="16"/>
    </row>
    <row r="709" spans="6:12">
      <c r="F709" s="16"/>
      <c r="I709" s="16"/>
      <c r="J709" s="16"/>
      <c r="K709" s="16"/>
      <c r="L709" s="16"/>
    </row>
    <row r="710" spans="6:12">
      <c r="F710" s="16"/>
      <c r="I710" s="16"/>
      <c r="J710" s="16"/>
      <c r="K710" s="16"/>
      <c r="L710" s="16"/>
    </row>
    <row r="711" spans="6:12">
      <c r="F711" s="16"/>
      <c r="I711" s="16"/>
      <c r="J711" s="16"/>
      <c r="K711" s="16"/>
      <c r="L711" s="16"/>
    </row>
    <row r="712" spans="6:12">
      <c r="F712" s="16"/>
      <c r="I712" s="16"/>
      <c r="J712" s="16"/>
      <c r="K712" s="16"/>
      <c r="L712" s="16"/>
    </row>
    <row r="713" spans="6:12">
      <c r="F713" s="16"/>
      <c r="I713" s="16"/>
      <c r="J713" s="16"/>
      <c r="K713" s="16"/>
      <c r="L713" s="16"/>
    </row>
    <row r="714" spans="6:12">
      <c r="F714" s="16"/>
      <c r="I714" s="16"/>
      <c r="J714" s="16"/>
      <c r="K714" s="16"/>
      <c r="L714" s="16"/>
    </row>
    <row r="715" spans="6:12">
      <c r="F715" s="16"/>
      <c r="I715" s="16"/>
      <c r="J715" s="16"/>
      <c r="K715" s="16"/>
      <c r="L715" s="16"/>
    </row>
    <row r="716" spans="6:12">
      <c r="F716" s="16"/>
      <c r="I716" s="16"/>
      <c r="J716" s="16"/>
      <c r="K716" s="16"/>
      <c r="L716" s="16"/>
    </row>
    <row r="717" spans="6:12">
      <c r="F717" s="16"/>
      <c r="I717" s="16"/>
      <c r="J717" s="16"/>
      <c r="K717" s="16"/>
      <c r="L717" s="16"/>
    </row>
    <row r="718" spans="6:12">
      <c r="F718" s="16"/>
      <c r="I718" s="16"/>
      <c r="J718" s="16"/>
      <c r="K718" s="16"/>
      <c r="L718" s="16"/>
    </row>
    <row r="719" spans="6:12">
      <c r="F719" s="16"/>
      <c r="I719" s="16"/>
      <c r="J719" s="16"/>
      <c r="K719" s="16"/>
      <c r="L719" s="16"/>
    </row>
    <row r="720" spans="6:12">
      <c r="F720" s="16"/>
      <c r="I720" s="16"/>
      <c r="J720" s="16"/>
      <c r="K720" s="16"/>
      <c r="L720" s="16"/>
    </row>
    <row r="721" spans="6:12">
      <c r="F721" s="16"/>
      <c r="I721" s="16"/>
      <c r="J721" s="16"/>
      <c r="K721" s="16"/>
      <c r="L721" s="16"/>
    </row>
    <row r="722" spans="6:12">
      <c r="F722" s="16"/>
      <c r="I722" s="16"/>
      <c r="J722" s="16"/>
      <c r="K722" s="16"/>
      <c r="L722" s="16"/>
    </row>
    <row r="723" spans="6:12">
      <c r="F723" s="16"/>
      <c r="I723" s="16"/>
      <c r="J723" s="16"/>
      <c r="K723" s="16"/>
      <c r="L723" s="16"/>
    </row>
    <row r="724" spans="6:12">
      <c r="F724" s="16"/>
      <c r="I724" s="16"/>
      <c r="J724" s="16"/>
      <c r="K724" s="16"/>
      <c r="L724" s="16"/>
    </row>
    <row r="725" spans="6:12">
      <c r="F725" s="16"/>
      <c r="I725" s="16"/>
      <c r="J725" s="16"/>
      <c r="K725" s="16"/>
      <c r="L725" s="16"/>
    </row>
    <row r="726" spans="6:12">
      <c r="F726" s="16"/>
      <c r="I726" s="16"/>
      <c r="J726" s="16"/>
      <c r="K726" s="16"/>
      <c r="L726" s="16"/>
    </row>
    <row r="727" spans="6:12">
      <c r="F727" s="16"/>
      <c r="I727" s="16"/>
      <c r="J727" s="16"/>
      <c r="K727" s="16"/>
      <c r="L727" s="16"/>
    </row>
    <row r="728" spans="6:12">
      <c r="F728" s="16"/>
      <c r="I728" s="16"/>
      <c r="J728" s="16"/>
      <c r="K728" s="16"/>
      <c r="L728" s="16"/>
    </row>
    <row r="729" spans="6:12">
      <c r="F729" s="16"/>
      <c r="I729" s="16"/>
      <c r="J729" s="16"/>
      <c r="K729" s="16"/>
      <c r="L729" s="16"/>
    </row>
    <row r="730" spans="6:12">
      <c r="F730" s="16"/>
      <c r="I730" s="16"/>
      <c r="J730" s="16"/>
      <c r="K730" s="16"/>
      <c r="L730" s="16"/>
    </row>
    <row r="731" spans="6:12">
      <c r="F731" s="16"/>
      <c r="I731" s="16"/>
      <c r="J731" s="16"/>
      <c r="K731" s="16"/>
      <c r="L731" s="16"/>
    </row>
    <row r="732" spans="6:12">
      <c r="F732" s="16"/>
      <c r="I732" s="16"/>
      <c r="J732" s="16"/>
      <c r="K732" s="16"/>
      <c r="L732" s="16"/>
    </row>
    <row r="733" spans="6:12">
      <c r="F733" s="16"/>
      <c r="I733" s="16"/>
      <c r="J733" s="16"/>
      <c r="K733" s="16"/>
      <c r="L733" s="16"/>
    </row>
    <row r="734" spans="6:12">
      <c r="F734" s="16"/>
      <c r="I734" s="16"/>
      <c r="J734" s="16"/>
      <c r="K734" s="16"/>
      <c r="L734" s="16"/>
    </row>
    <row r="735" spans="6:12">
      <c r="F735" s="16"/>
      <c r="I735" s="16"/>
      <c r="J735" s="16"/>
      <c r="K735" s="16"/>
      <c r="L735" s="16"/>
    </row>
    <row r="736" spans="6:12">
      <c r="F736" s="16"/>
      <c r="I736" s="16"/>
      <c r="J736" s="16"/>
      <c r="K736" s="16"/>
      <c r="L736" s="16"/>
    </row>
    <row r="737" spans="6:12">
      <c r="F737" s="16"/>
      <c r="I737" s="16"/>
      <c r="J737" s="16"/>
      <c r="K737" s="16"/>
      <c r="L737" s="16"/>
    </row>
    <row r="738" spans="6:12">
      <c r="F738" s="16"/>
      <c r="I738" s="16"/>
      <c r="J738" s="16"/>
      <c r="K738" s="16"/>
      <c r="L738" s="16"/>
    </row>
    <row r="739" spans="6:12">
      <c r="F739" s="16"/>
      <c r="I739" s="16"/>
      <c r="J739" s="16"/>
      <c r="K739" s="16"/>
      <c r="L739" s="16"/>
    </row>
    <row r="740" spans="6:12">
      <c r="F740" s="16"/>
      <c r="I740" s="16"/>
      <c r="J740" s="16"/>
      <c r="K740" s="16"/>
      <c r="L740" s="16"/>
    </row>
    <row r="741" spans="6:12">
      <c r="F741" s="16"/>
      <c r="I741" s="16"/>
      <c r="J741" s="16"/>
      <c r="K741" s="16"/>
      <c r="L741" s="16"/>
    </row>
    <row r="742" spans="6:12">
      <c r="F742" s="16"/>
      <c r="I742" s="16"/>
      <c r="J742" s="16"/>
      <c r="K742" s="16"/>
      <c r="L742" s="16"/>
    </row>
    <row r="743" spans="6:12">
      <c r="F743" s="16"/>
      <c r="I743" s="16"/>
      <c r="J743" s="16"/>
      <c r="K743" s="16"/>
      <c r="L743" s="16"/>
    </row>
    <row r="744" spans="6:12">
      <c r="F744" s="16"/>
      <c r="I744" s="16"/>
      <c r="J744" s="16"/>
      <c r="K744" s="16"/>
      <c r="L744" s="16"/>
    </row>
    <row r="745" spans="6:12">
      <c r="F745" s="16"/>
      <c r="I745" s="16"/>
      <c r="J745" s="16"/>
      <c r="K745" s="16"/>
      <c r="L745" s="16"/>
    </row>
    <row r="746" spans="6:12">
      <c r="F746" s="16"/>
      <c r="I746" s="16"/>
      <c r="J746" s="16"/>
      <c r="K746" s="16"/>
      <c r="L746" s="16"/>
    </row>
    <row r="747" spans="6:12">
      <c r="F747" s="16"/>
      <c r="I747" s="16"/>
      <c r="J747" s="16"/>
      <c r="K747" s="16"/>
      <c r="L747" s="16"/>
    </row>
    <row r="748" spans="6:12">
      <c r="F748" s="16"/>
      <c r="I748" s="16"/>
      <c r="J748" s="16"/>
      <c r="K748" s="16"/>
      <c r="L748" s="16"/>
    </row>
    <row r="749" spans="6:12">
      <c r="F749" s="16"/>
      <c r="I749" s="16"/>
      <c r="J749" s="16"/>
      <c r="K749" s="16"/>
      <c r="L749" s="16"/>
    </row>
    <row r="750" spans="6:12">
      <c r="F750" s="16"/>
      <c r="I750" s="16"/>
      <c r="J750" s="16"/>
      <c r="K750" s="16"/>
      <c r="L750" s="16"/>
    </row>
    <row r="751" spans="6:12">
      <c r="F751" s="16"/>
      <c r="I751" s="16"/>
      <c r="J751" s="16"/>
      <c r="K751" s="16"/>
      <c r="L751" s="16"/>
    </row>
    <row r="752" spans="6:12">
      <c r="F752" s="16"/>
      <c r="I752" s="16"/>
      <c r="J752" s="16"/>
      <c r="K752" s="16"/>
      <c r="L752" s="16"/>
    </row>
    <row r="753" spans="6:12">
      <c r="F753" s="16"/>
      <c r="I753" s="16"/>
      <c r="J753" s="16"/>
      <c r="K753" s="16"/>
      <c r="L753" s="16"/>
    </row>
    <row r="754" spans="6:12">
      <c r="F754" s="16"/>
      <c r="I754" s="16"/>
      <c r="J754" s="16"/>
      <c r="K754" s="16"/>
      <c r="L754" s="16"/>
    </row>
    <row r="755" spans="6:12">
      <c r="F755" s="16"/>
      <c r="I755" s="16"/>
      <c r="J755" s="16"/>
      <c r="K755" s="16"/>
      <c r="L755" s="16"/>
    </row>
    <row r="756" spans="6:12">
      <c r="F756" s="16"/>
      <c r="I756" s="16"/>
      <c r="J756" s="16"/>
      <c r="K756" s="16"/>
      <c r="L756" s="16"/>
    </row>
    <row r="757" spans="6:12">
      <c r="F757" s="16"/>
      <c r="I757" s="16"/>
      <c r="J757" s="16"/>
      <c r="K757" s="16"/>
      <c r="L757" s="16"/>
    </row>
    <row r="758" spans="6:12">
      <c r="F758" s="16"/>
      <c r="I758" s="16"/>
      <c r="J758" s="16"/>
      <c r="K758" s="16"/>
      <c r="L758" s="16"/>
    </row>
    <row r="759" spans="6:12">
      <c r="F759" s="16"/>
      <c r="I759" s="16"/>
      <c r="J759" s="16"/>
      <c r="K759" s="16"/>
      <c r="L759" s="16"/>
    </row>
    <row r="760" spans="6:12">
      <c r="F760" s="16"/>
      <c r="I760" s="16"/>
      <c r="J760" s="16"/>
      <c r="K760" s="16"/>
      <c r="L760" s="16"/>
    </row>
    <row r="761" spans="6:12">
      <c r="F761" s="16"/>
      <c r="I761" s="16"/>
      <c r="J761" s="16"/>
      <c r="K761" s="16"/>
      <c r="L761" s="16"/>
    </row>
    <row r="762" spans="6:12">
      <c r="F762" s="16"/>
      <c r="I762" s="16"/>
      <c r="J762" s="16"/>
      <c r="K762" s="16"/>
      <c r="L762" s="16"/>
    </row>
    <row r="763" spans="6:12">
      <c r="F763" s="16"/>
      <c r="I763" s="16"/>
      <c r="J763" s="16"/>
      <c r="K763" s="16"/>
      <c r="L763" s="16"/>
    </row>
    <row r="764" spans="6:12">
      <c r="F764" s="16"/>
      <c r="I764" s="16"/>
      <c r="J764" s="16"/>
      <c r="K764" s="16"/>
      <c r="L764" s="16"/>
    </row>
    <row r="765" spans="6:12">
      <c r="F765" s="16"/>
      <c r="I765" s="16"/>
      <c r="J765" s="16"/>
      <c r="K765" s="16"/>
      <c r="L765" s="16"/>
    </row>
    <row r="766" spans="6:12">
      <c r="F766" s="16"/>
      <c r="I766" s="16"/>
      <c r="J766" s="16"/>
      <c r="K766" s="16"/>
      <c r="L766" s="16"/>
    </row>
    <row r="767" spans="6:12">
      <c r="F767" s="16"/>
      <c r="I767" s="16"/>
      <c r="J767" s="16"/>
      <c r="K767" s="16"/>
      <c r="L767" s="16"/>
    </row>
    <row r="768" spans="6:12">
      <c r="F768" s="16"/>
      <c r="I768" s="16"/>
      <c r="J768" s="16"/>
      <c r="K768" s="16"/>
      <c r="L768" s="16"/>
    </row>
    <row r="769" spans="6:12">
      <c r="F769" s="16"/>
      <c r="I769" s="16"/>
      <c r="J769" s="16"/>
      <c r="K769" s="16"/>
      <c r="L769" s="16"/>
    </row>
    <row r="770" spans="6:12">
      <c r="F770" s="16"/>
      <c r="I770" s="16"/>
      <c r="J770" s="16"/>
      <c r="K770" s="16"/>
      <c r="L770" s="16"/>
    </row>
    <row r="771" spans="6:12">
      <c r="F771" s="16"/>
      <c r="I771" s="16"/>
      <c r="J771" s="16"/>
      <c r="K771" s="16"/>
      <c r="L771" s="16"/>
    </row>
    <row r="772" spans="6:12">
      <c r="F772" s="16"/>
      <c r="I772" s="16"/>
      <c r="J772" s="16"/>
      <c r="K772" s="16"/>
      <c r="L772" s="16"/>
    </row>
    <row r="773" spans="6:12">
      <c r="F773" s="16"/>
      <c r="I773" s="16"/>
      <c r="J773" s="16"/>
      <c r="K773" s="16"/>
      <c r="L773" s="16"/>
    </row>
    <row r="774" spans="6:12">
      <c r="F774" s="16"/>
      <c r="I774" s="16"/>
      <c r="J774" s="16"/>
      <c r="K774" s="16"/>
      <c r="L774" s="16"/>
    </row>
    <row r="775" spans="6:12">
      <c r="F775" s="16"/>
      <c r="I775" s="16"/>
      <c r="J775" s="16"/>
      <c r="K775" s="16"/>
      <c r="L775" s="16"/>
    </row>
    <row r="776" spans="6:12">
      <c r="F776" s="16"/>
      <c r="I776" s="16"/>
      <c r="J776" s="16"/>
      <c r="K776" s="16"/>
      <c r="L776" s="16"/>
    </row>
    <row r="777" spans="6:12">
      <c r="F777" s="16"/>
      <c r="I777" s="16"/>
      <c r="J777" s="16"/>
      <c r="K777" s="16"/>
      <c r="L777" s="16"/>
    </row>
    <row r="778" spans="6:12">
      <c r="F778" s="16"/>
      <c r="I778" s="16"/>
      <c r="J778" s="16"/>
      <c r="K778" s="16"/>
      <c r="L778" s="16"/>
    </row>
    <row r="779" spans="6:12">
      <c r="F779" s="16"/>
      <c r="I779" s="16"/>
      <c r="J779" s="16"/>
      <c r="K779" s="16"/>
      <c r="L779" s="16"/>
    </row>
    <row r="780" spans="6:12">
      <c r="F780" s="16"/>
      <c r="I780" s="16"/>
      <c r="J780" s="16"/>
      <c r="K780" s="16"/>
      <c r="L780" s="16"/>
    </row>
    <row r="781" spans="6:12">
      <c r="F781" s="16"/>
      <c r="I781" s="16"/>
      <c r="J781" s="16"/>
      <c r="K781" s="16"/>
      <c r="L781" s="16"/>
    </row>
    <row r="782" spans="6:12">
      <c r="F782" s="16"/>
      <c r="I782" s="16"/>
      <c r="J782" s="16"/>
      <c r="K782" s="16"/>
      <c r="L782" s="16"/>
    </row>
    <row r="783" spans="6:12">
      <c r="F783" s="16"/>
      <c r="I783" s="16"/>
      <c r="J783" s="16"/>
      <c r="K783" s="16"/>
      <c r="L783" s="16"/>
    </row>
    <row r="784" spans="6:12">
      <c r="F784" s="16"/>
      <c r="I784" s="16"/>
      <c r="J784" s="16"/>
      <c r="K784" s="16"/>
      <c r="L784" s="16"/>
    </row>
    <row r="785" spans="6:12">
      <c r="F785" s="16"/>
      <c r="I785" s="16"/>
      <c r="J785" s="16"/>
      <c r="K785" s="16"/>
      <c r="L785" s="16"/>
    </row>
    <row r="786" spans="6:12">
      <c r="F786" s="16"/>
      <c r="I786" s="16"/>
      <c r="J786" s="16"/>
      <c r="K786" s="16"/>
      <c r="L786" s="16"/>
    </row>
    <row r="787" spans="6:12">
      <c r="F787" s="16"/>
      <c r="I787" s="16"/>
      <c r="J787" s="16"/>
      <c r="K787" s="16"/>
      <c r="L787" s="16"/>
    </row>
    <row r="788" spans="6:12">
      <c r="F788" s="16"/>
      <c r="I788" s="16"/>
      <c r="J788" s="16"/>
      <c r="K788" s="16"/>
      <c r="L788" s="16"/>
    </row>
    <row r="789" spans="6:12">
      <c r="F789" s="16"/>
      <c r="I789" s="16"/>
      <c r="J789" s="16"/>
      <c r="K789" s="16"/>
      <c r="L789" s="16"/>
    </row>
    <row r="790" spans="6:12">
      <c r="F790" s="16"/>
      <c r="I790" s="16"/>
      <c r="J790" s="16"/>
      <c r="K790" s="16"/>
      <c r="L790" s="16"/>
    </row>
    <row r="791" spans="6:12">
      <c r="F791" s="16"/>
      <c r="I791" s="16"/>
      <c r="J791" s="16"/>
      <c r="K791" s="16"/>
      <c r="L791" s="16"/>
    </row>
    <row r="792" spans="6:12">
      <c r="F792" s="16"/>
      <c r="I792" s="16"/>
      <c r="J792" s="16"/>
      <c r="K792" s="16"/>
      <c r="L792" s="16"/>
    </row>
    <row r="793" spans="6:12">
      <c r="F793" s="16"/>
      <c r="I793" s="16"/>
      <c r="J793" s="16"/>
      <c r="K793" s="16"/>
      <c r="L793" s="16"/>
    </row>
    <row r="794" spans="6:12">
      <c r="F794" s="16"/>
      <c r="I794" s="16"/>
      <c r="J794" s="16"/>
      <c r="K794" s="16"/>
      <c r="L794" s="16"/>
    </row>
    <row r="795" spans="6:12">
      <c r="F795" s="16"/>
      <c r="I795" s="16"/>
      <c r="J795" s="16"/>
      <c r="K795" s="16"/>
      <c r="L795" s="16"/>
    </row>
    <row r="796" spans="6:12">
      <c r="F796" s="16"/>
      <c r="I796" s="16"/>
      <c r="J796" s="16"/>
      <c r="K796" s="16"/>
      <c r="L796" s="16"/>
    </row>
    <row r="797" spans="6:12">
      <c r="F797" s="16"/>
      <c r="I797" s="16"/>
      <c r="J797" s="16"/>
      <c r="K797" s="16"/>
      <c r="L797" s="16"/>
    </row>
    <row r="798" spans="6:12">
      <c r="F798" s="16"/>
      <c r="I798" s="16"/>
      <c r="J798" s="16"/>
      <c r="K798" s="16"/>
      <c r="L798" s="16"/>
    </row>
    <row r="799" spans="6:12">
      <c r="F799" s="16"/>
      <c r="I799" s="16"/>
      <c r="J799" s="16"/>
      <c r="K799" s="16"/>
      <c r="L799" s="16"/>
    </row>
    <row r="800" spans="6:12">
      <c r="F800" s="16"/>
      <c r="I800" s="16"/>
      <c r="J800" s="16"/>
      <c r="K800" s="16"/>
      <c r="L800" s="16"/>
    </row>
    <row r="801" spans="6:12">
      <c r="F801" s="16"/>
      <c r="I801" s="16"/>
      <c r="J801" s="16"/>
      <c r="K801" s="16"/>
      <c r="L801" s="16"/>
    </row>
    <row r="802" spans="6:12">
      <c r="F802" s="16"/>
      <c r="I802" s="16"/>
      <c r="J802" s="16"/>
      <c r="K802" s="16"/>
      <c r="L802" s="16"/>
    </row>
    <row r="803" spans="6:12">
      <c r="F803" s="16"/>
      <c r="I803" s="16"/>
      <c r="J803" s="16"/>
      <c r="K803" s="16"/>
      <c r="L803" s="16"/>
    </row>
    <row r="804" spans="6:12">
      <c r="F804" s="16"/>
      <c r="I804" s="16"/>
      <c r="J804" s="16"/>
      <c r="K804" s="16"/>
      <c r="L804" s="16"/>
    </row>
    <row r="805" spans="6:12">
      <c r="F805" s="16"/>
      <c r="I805" s="16"/>
      <c r="J805" s="16"/>
      <c r="K805" s="16"/>
      <c r="L805" s="16"/>
    </row>
    <row r="806" spans="6:12">
      <c r="F806" s="16"/>
      <c r="I806" s="16"/>
      <c r="J806" s="16"/>
      <c r="K806" s="16"/>
      <c r="L806" s="16"/>
    </row>
    <row r="807" spans="6:12">
      <c r="F807" s="16"/>
      <c r="I807" s="16"/>
      <c r="J807" s="16"/>
      <c r="K807" s="16"/>
      <c r="L807" s="16"/>
    </row>
    <row r="808" spans="6:12">
      <c r="F808" s="16"/>
      <c r="I808" s="16"/>
      <c r="J808" s="16"/>
      <c r="K808" s="16"/>
      <c r="L808" s="16"/>
    </row>
    <row r="809" spans="6:12">
      <c r="F809" s="16"/>
      <c r="I809" s="16"/>
      <c r="J809" s="16"/>
      <c r="K809" s="16"/>
      <c r="L809" s="16"/>
    </row>
    <row r="810" spans="6:12">
      <c r="F810" s="16"/>
      <c r="I810" s="16"/>
      <c r="J810" s="16"/>
      <c r="K810" s="16"/>
      <c r="L810" s="16"/>
    </row>
    <row r="811" spans="6:12">
      <c r="F811" s="16"/>
      <c r="I811" s="16"/>
      <c r="J811" s="16"/>
      <c r="K811" s="16"/>
      <c r="L811" s="16"/>
    </row>
    <row r="812" spans="6:12">
      <c r="F812" s="16"/>
      <c r="I812" s="16"/>
      <c r="J812" s="16"/>
      <c r="K812" s="16"/>
      <c r="L812" s="16"/>
    </row>
    <row r="813" spans="6:12">
      <c r="F813" s="16"/>
      <c r="I813" s="16"/>
      <c r="J813" s="16"/>
      <c r="K813" s="16"/>
      <c r="L813" s="16"/>
    </row>
    <row r="814" spans="6:12">
      <c r="F814" s="16"/>
      <c r="I814" s="16"/>
      <c r="J814" s="16"/>
      <c r="K814" s="16"/>
      <c r="L814" s="16"/>
    </row>
    <row r="815" spans="6:12">
      <c r="F815" s="16"/>
      <c r="I815" s="16"/>
      <c r="J815" s="16"/>
      <c r="K815" s="16"/>
      <c r="L815" s="16"/>
    </row>
    <row r="816" spans="6:12">
      <c r="F816" s="16"/>
      <c r="I816" s="16"/>
      <c r="J816" s="16"/>
      <c r="K816" s="16"/>
      <c r="L816" s="16"/>
    </row>
    <row r="817" spans="6:12">
      <c r="F817" s="16"/>
      <c r="I817" s="16"/>
      <c r="J817" s="16"/>
      <c r="K817" s="16"/>
      <c r="L817" s="16"/>
    </row>
    <row r="818" spans="6:12">
      <c r="F818" s="16"/>
      <c r="I818" s="16"/>
      <c r="J818" s="16"/>
      <c r="K818" s="16"/>
      <c r="L818" s="16"/>
    </row>
    <row r="819" spans="6:12">
      <c r="F819" s="16"/>
      <c r="I819" s="16"/>
      <c r="J819" s="16"/>
      <c r="K819" s="16"/>
      <c r="L819" s="16"/>
    </row>
    <row r="820" spans="6:12">
      <c r="F820" s="16"/>
      <c r="I820" s="16"/>
      <c r="J820" s="16"/>
      <c r="K820" s="16"/>
      <c r="L820" s="16"/>
    </row>
    <row r="821" spans="6:12">
      <c r="F821" s="16"/>
      <c r="I821" s="16"/>
      <c r="J821" s="16"/>
      <c r="K821" s="16"/>
      <c r="L821" s="16"/>
    </row>
    <row r="822" spans="6:12">
      <c r="F822" s="16"/>
      <c r="I822" s="16"/>
      <c r="J822" s="16"/>
      <c r="K822" s="16"/>
      <c r="L822" s="16"/>
    </row>
    <row r="823" spans="6:12">
      <c r="F823" s="16"/>
      <c r="I823" s="16"/>
      <c r="J823" s="16"/>
      <c r="K823" s="16"/>
      <c r="L823" s="16"/>
    </row>
    <row r="824" spans="6:12">
      <c r="F824" s="16"/>
      <c r="I824" s="16"/>
      <c r="J824" s="16"/>
      <c r="K824" s="16"/>
      <c r="L824" s="16"/>
    </row>
    <row r="825" spans="6:12">
      <c r="F825" s="16"/>
      <c r="I825" s="16"/>
      <c r="J825" s="16"/>
      <c r="K825" s="16"/>
      <c r="L825" s="16"/>
    </row>
    <row r="826" spans="6:12">
      <c r="F826" s="16"/>
      <c r="I826" s="16"/>
      <c r="J826" s="16"/>
      <c r="K826" s="16"/>
      <c r="L826" s="16"/>
    </row>
    <row r="827" spans="6:12">
      <c r="F827" s="16"/>
      <c r="I827" s="16"/>
      <c r="J827" s="16"/>
      <c r="K827" s="16"/>
      <c r="L827" s="16"/>
    </row>
    <row r="828" spans="6:12">
      <c r="F828" s="16"/>
      <c r="I828" s="16"/>
      <c r="J828" s="16"/>
      <c r="K828" s="16"/>
      <c r="L828" s="16"/>
    </row>
    <row r="829" spans="6:12">
      <c r="F829" s="16"/>
      <c r="I829" s="16"/>
      <c r="J829" s="16"/>
      <c r="K829" s="16"/>
      <c r="L829" s="16"/>
    </row>
    <row r="830" spans="6:12">
      <c r="F830" s="16"/>
      <c r="I830" s="16"/>
      <c r="J830" s="16"/>
      <c r="K830" s="16"/>
      <c r="L830" s="16"/>
    </row>
    <row r="831" spans="6:12">
      <c r="F831" s="16"/>
      <c r="I831" s="16"/>
      <c r="J831" s="16"/>
      <c r="K831" s="16"/>
      <c r="L831" s="16"/>
    </row>
    <row r="832" spans="6:12">
      <c r="F832" s="16"/>
      <c r="I832" s="16"/>
      <c r="J832" s="16"/>
      <c r="K832" s="16"/>
      <c r="L832" s="16"/>
    </row>
    <row r="833" spans="6:12">
      <c r="F833" s="16"/>
      <c r="I833" s="16"/>
      <c r="J833" s="16"/>
      <c r="K833" s="16"/>
      <c r="L833" s="16"/>
    </row>
    <row r="834" spans="6:12">
      <c r="F834" s="16"/>
      <c r="I834" s="16"/>
      <c r="J834" s="16"/>
      <c r="K834" s="16"/>
      <c r="L834" s="16"/>
    </row>
    <row r="835" spans="6:12">
      <c r="F835" s="16"/>
      <c r="I835" s="16"/>
      <c r="J835" s="16"/>
      <c r="K835" s="16"/>
      <c r="L835" s="16"/>
    </row>
    <row r="836" spans="6:12">
      <c r="F836" s="16"/>
      <c r="I836" s="16"/>
      <c r="J836" s="16"/>
      <c r="K836" s="16"/>
      <c r="L836" s="16"/>
    </row>
    <row r="837" spans="6:12">
      <c r="F837" s="16"/>
      <c r="I837" s="16"/>
      <c r="J837" s="16"/>
      <c r="K837" s="16"/>
      <c r="L837" s="16"/>
    </row>
    <row r="838" spans="6:12">
      <c r="F838" s="16"/>
      <c r="I838" s="16"/>
      <c r="J838" s="16"/>
      <c r="K838" s="16"/>
      <c r="L838" s="16"/>
    </row>
    <row r="839" spans="6:12">
      <c r="F839" s="16"/>
      <c r="I839" s="16"/>
      <c r="J839" s="16"/>
      <c r="K839" s="16"/>
      <c r="L839" s="16"/>
    </row>
    <row r="840" spans="6:12">
      <c r="F840" s="16"/>
      <c r="I840" s="16"/>
      <c r="J840" s="16"/>
      <c r="K840" s="16"/>
      <c r="L840" s="16"/>
    </row>
    <row r="841" spans="6:12">
      <c r="F841" s="16"/>
      <c r="I841" s="16"/>
      <c r="J841" s="16"/>
      <c r="K841" s="16"/>
      <c r="L841" s="16"/>
    </row>
    <row r="842" spans="6:12">
      <c r="F842" s="16"/>
      <c r="I842" s="16"/>
      <c r="J842" s="16"/>
      <c r="K842" s="16"/>
      <c r="L842" s="16"/>
    </row>
    <row r="843" spans="6:12">
      <c r="F843" s="16"/>
      <c r="I843" s="16"/>
      <c r="J843" s="16"/>
      <c r="K843" s="16"/>
      <c r="L843" s="16"/>
    </row>
    <row r="844" spans="6:12">
      <c r="F844" s="16"/>
      <c r="I844" s="16"/>
      <c r="J844" s="16"/>
      <c r="K844" s="16"/>
      <c r="L844" s="16"/>
    </row>
    <row r="845" spans="6:12">
      <c r="F845" s="16"/>
      <c r="I845" s="16"/>
      <c r="J845" s="16"/>
      <c r="K845" s="16"/>
      <c r="L845" s="16"/>
    </row>
    <row r="846" spans="6:12">
      <c r="F846" s="16"/>
      <c r="I846" s="16"/>
      <c r="J846" s="16"/>
      <c r="K846" s="16"/>
      <c r="L846" s="16"/>
    </row>
    <row r="847" spans="6:12">
      <c r="F847" s="16"/>
      <c r="I847" s="16"/>
      <c r="J847" s="16"/>
      <c r="K847" s="16"/>
      <c r="L847" s="16"/>
    </row>
    <row r="848" spans="6:12">
      <c r="F848" s="16"/>
      <c r="I848" s="16"/>
      <c r="J848" s="16"/>
      <c r="K848" s="16"/>
      <c r="L848" s="16"/>
    </row>
    <row r="849" spans="6:12">
      <c r="F849" s="16"/>
      <c r="I849" s="16"/>
      <c r="J849" s="16"/>
      <c r="K849" s="16"/>
      <c r="L849" s="16"/>
    </row>
    <row r="850" spans="6:12">
      <c r="F850" s="16"/>
      <c r="I850" s="16"/>
      <c r="J850" s="16"/>
      <c r="K850" s="16"/>
      <c r="L850" s="16"/>
    </row>
    <row r="851" spans="6:12">
      <c r="F851" s="16"/>
      <c r="I851" s="16"/>
      <c r="J851" s="16"/>
      <c r="K851" s="16"/>
      <c r="L851" s="16"/>
    </row>
    <row r="852" spans="6:12">
      <c r="F852" s="16"/>
      <c r="I852" s="16"/>
      <c r="J852" s="16"/>
      <c r="K852" s="16"/>
      <c r="L852" s="16"/>
    </row>
    <row r="853" spans="6:12">
      <c r="F853" s="16"/>
      <c r="I853" s="16"/>
      <c r="J853" s="16"/>
      <c r="K853" s="16"/>
      <c r="L853" s="16"/>
    </row>
    <row r="854" spans="6:12">
      <c r="F854" s="16"/>
      <c r="I854" s="16"/>
      <c r="J854" s="16"/>
      <c r="K854" s="16"/>
      <c r="L854" s="16"/>
    </row>
    <row r="855" spans="6:12">
      <c r="F855" s="16"/>
      <c r="I855" s="16"/>
      <c r="J855" s="16"/>
      <c r="K855" s="16"/>
      <c r="L855" s="16"/>
    </row>
    <row r="856" spans="6:12">
      <c r="F856" s="16"/>
      <c r="I856" s="16"/>
      <c r="J856" s="16"/>
      <c r="K856" s="16"/>
      <c r="L856" s="16"/>
    </row>
    <row r="857" spans="6:12">
      <c r="F857" s="16"/>
      <c r="I857" s="16"/>
      <c r="J857" s="16"/>
      <c r="K857" s="16"/>
      <c r="L857" s="16"/>
    </row>
    <row r="858" spans="6:12">
      <c r="F858" s="16"/>
      <c r="I858" s="16"/>
      <c r="J858" s="16"/>
      <c r="K858" s="16"/>
      <c r="L858" s="16"/>
    </row>
    <row r="859" spans="6:12">
      <c r="F859" s="16"/>
      <c r="I859" s="16"/>
      <c r="J859" s="16"/>
      <c r="K859" s="16"/>
      <c r="L859" s="16"/>
    </row>
    <row r="860" spans="6:12">
      <c r="F860" s="16"/>
      <c r="I860" s="16"/>
      <c r="J860" s="16"/>
      <c r="K860" s="16"/>
      <c r="L860" s="16"/>
    </row>
    <row r="861" spans="6:12">
      <c r="F861" s="16"/>
      <c r="I861" s="16"/>
      <c r="J861" s="16"/>
      <c r="K861" s="16"/>
      <c r="L861" s="16"/>
    </row>
    <row r="862" spans="6:12">
      <c r="F862" s="16"/>
      <c r="I862" s="16"/>
      <c r="J862" s="16"/>
      <c r="K862" s="16"/>
      <c r="L862" s="16"/>
    </row>
    <row r="863" spans="6:12">
      <c r="F863" s="16"/>
      <c r="I863" s="16"/>
      <c r="J863" s="16"/>
      <c r="K863" s="16"/>
      <c r="L863" s="16"/>
    </row>
    <row r="864" spans="6:12">
      <c r="F864" s="16"/>
      <c r="I864" s="16"/>
      <c r="J864" s="16"/>
      <c r="K864" s="16"/>
      <c r="L864" s="16"/>
    </row>
    <row r="865" spans="6:12">
      <c r="F865" s="16"/>
      <c r="I865" s="16"/>
      <c r="J865" s="16"/>
      <c r="K865" s="16"/>
      <c r="L865" s="16"/>
    </row>
    <row r="866" spans="6:12">
      <c r="F866" s="16"/>
      <c r="I866" s="16"/>
      <c r="J866" s="16"/>
      <c r="K866" s="16"/>
      <c r="L866" s="16"/>
    </row>
    <row r="867" spans="6:12">
      <c r="F867" s="16"/>
      <c r="I867" s="16"/>
      <c r="J867" s="16"/>
      <c r="K867" s="16"/>
      <c r="L867" s="16"/>
    </row>
    <row r="868" spans="6:12">
      <c r="F868" s="16"/>
      <c r="I868" s="16"/>
      <c r="J868" s="16"/>
      <c r="K868" s="16"/>
      <c r="L868" s="16"/>
    </row>
    <row r="869" spans="6:12">
      <c r="F869" s="16"/>
      <c r="I869" s="16"/>
      <c r="J869" s="16"/>
      <c r="K869" s="16"/>
      <c r="L869" s="16"/>
    </row>
    <row r="870" spans="6:12">
      <c r="F870" s="16"/>
      <c r="I870" s="16"/>
      <c r="J870" s="16"/>
      <c r="K870" s="16"/>
      <c r="L870" s="16"/>
    </row>
    <row r="871" spans="6:12">
      <c r="F871" s="16"/>
      <c r="I871" s="16"/>
      <c r="J871" s="16"/>
      <c r="K871" s="16"/>
      <c r="L871" s="16"/>
    </row>
    <row r="872" spans="6:12">
      <c r="F872" s="16"/>
      <c r="I872" s="16"/>
      <c r="J872" s="16"/>
      <c r="K872" s="16"/>
      <c r="L872" s="16"/>
    </row>
    <row r="873" spans="6:12">
      <c r="F873" s="16"/>
      <c r="I873" s="16"/>
      <c r="J873" s="16"/>
      <c r="K873" s="16"/>
      <c r="L873" s="16"/>
    </row>
    <row r="874" spans="6:12">
      <c r="F874" s="16"/>
      <c r="I874" s="16"/>
      <c r="J874" s="16"/>
      <c r="K874" s="16"/>
      <c r="L874" s="16"/>
    </row>
    <row r="875" spans="6:12">
      <c r="F875" s="16"/>
      <c r="I875" s="16"/>
      <c r="J875" s="16"/>
      <c r="K875" s="16"/>
      <c r="L875" s="16"/>
    </row>
    <row r="876" spans="6:12">
      <c r="F876" s="16"/>
      <c r="I876" s="16"/>
      <c r="J876" s="16"/>
      <c r="K876" s="16"/>
      <c r="L876" s="16"/>
    </row>
    <row r="877" spans="6:12">
      <c r="F877" s="16"/>
      <c r="I877" s="16"/>
      <c r="J877" s="16"/>
      <c r="K877" s="16"/>
      <c r="L877" s="16"/>
    </row>
    <row r="878" spans="6:12">
      <c r="F878" s="16"/>
      <c r="I878" s="16"/>
      <c r="J878" s="16"/>
      <c r="K878" s="16"/>
      <c r="L878" s="16"/>
    </row>
    <row r="879" spans="6:12">
      <c r="F879" s="16"/>
      <c r="I879" s="16"/>
      <c r="J879" s="16"/>
      <c r="K879" s="16"/>
      <c r="L879" s="16"/>
    </row>
    <row r="880" spans="6:12">
      <c r="F880" s="16"/>
      <c r="I880" s="16"/>
      <c r="J880" s="16"/>
      <c r="K880" s="16"/>
      <c r="L880" s="16"/>
    </row>
    <row r="881" spans="6:12">
      <c r="F881" s="16"/>
      <c r="I881" s="16"/>
      <c r="J881" s="16"/>
      <c r="K881" s="16"/>
      <c r="L881" s="16"/>
    </row>
    <row r="882" spans="6:12">
      <c r="F882" s="16"/>
      <c r="I882" s="16"/>
      <c r="J882" s="16"/>
      <c r="K882" s="16"/>
      <c r="L882" s="16"/>
    </row>
    <row r="883" spans="6:12">
      <c r="F883" s="16"/>
      <c r="I883" s="16"/>
      <c r="J883" s="16"/>
      <c r="K883" s="16"/>
      <c r="L883" s="16"/>
    </row>
    <row r="884" spans="6:12">
      <c r="F884" s="16"/>
      <c r="I884" s="16"/>
      <c r="J884" s="16"/>
      <c r="K884" s="16"/>
      <c r="L884" s="16"/>
    </row>
    <row r="885" spans="6:12">
      <c r="F885" s="16"/>
      <c r="I885" s="16"/>
      <c r="J885" s="16"/>
      <c r="K885" s="16"/>
      <c r="L885" s="16"/>
    </row>
    <row r="886" spans="6:12">
      <c r="F886" s="16"/>
      <c r="I886" s="16"/>
      <c r="J886" s="16"/>
      <c r="K886" s="16"/>
      <c r="L886" s="16"/>
    </row>
    <row r="887" spans="6:12">
      <c r="F887" s="16"/>
      <c r="I887" s="16"/>
      <c r="J887" s="16"/>
      <c r="K887" s="16"/>
      <c r="L887" s="16"/>
    </row>
    <row r="888" spans="6:12">
      <c r="F888" s="16"/>
      <c r="I888" s="16"/>
      <c r="J888" s="16"/>
      <c r="K888" s="16"/>
      <c r="L888" s="16"/>
    </row>
    <row r="889" spans="6:12">
      <c r="F889" s="16"/>
      <c r="I889" s="16"/>
      <c r="J889" s="16"/>
      <c r="K889" s="16"/>
      <c r="L889" s="16"/>
    </row>
    <row r="890" spans="6:12">
      <c r="F890" s="16"/>
      <c r="I890" s="16"/>
      <c r="J890" s="16"/>
      <c r="K890" s="16"/>
      <c r="L890" s="16"/>
    </row>
    <row r="891" spans="6:12">
      <c r="F891" s="16"/>
      <c r="I891" s="16"/>
      <c r="J891" s="16"/>
      <c r="K891" s="16"/>
      <c r="L891" s="16"/>
    </row>
    <row r="892" spans="6:12">
      <c r="F892" s="16"/>
      <c r="I892" s="16"/>
      <c r="J892" s="16"/>
      <c r="K892" s="16"/>
      <c r="L892" s="16"/>
    </row>
    <row r="893" spans="6:12">
      <c r="F893" s="16"/>
      <c r="I893" s="16"/>
      <c r="J893" s="16"/>
      <c r="K893" s="16"/>
      <c r="L893" s="16"/>
    </row>
    <row r="894" spans="6:12">
      <c r="F894" s="16"/>
      <c r="I894" s="16"/>
      <c r="J894" s="16"/>
      <c r="K894" s="16"/>
      <c r="L894" s="16"/>
    </row>
    <row r="895" spans="6:12">
      <c r="F895" s="16"/>
      <c r="I895" s="16"/>
      <c r="J895" s="16"/>
      <c r="K895" s="16"/>
      <c r="L895" s="16"/>
    </row>
    <row r="896" spans="6:12">
      <c r="F896" s="16"/>
      <c r="I896" s="16"/>
      <c r="J896" s="16"/>
      <c r="K896" s="16"/>
      <c r="L896" s="16"/>
    </row>
    <row r="897" spans="6:12">
      <c r="F897" s="16"/>
      <c r="I897" s="16"/>
      <c r="J897" s="16"/>
      <c r="K897" s="16"/>
      <c r="L897" s="16"/>
    </row>
    <row r="898" spans="6:12">
      <c r="F898" s="16"/>
      <c r="I898" s="16"/>
      <c r="J898" s="16"/>
      <c r="K898" s="16"/>
      <c r="L898" s="16"/>
    </row>
    <row r="899" spans="6:12">
      <c r="F899" s="16"/>
      <c r="I899" s="16"/>
      <c r="J899" s="16"/>
      <c r="K899" s="16"/>
      <c r="L899" s="16"/>
    </row>
    <row r="900" spans="6:12">
      <c r="F900" s="16"/>
      <c r="I900" s="16"/>
      <c r="J900" s="16"/>
      <c r="K900" s="16"/>
      <c r="L900" s="16"/>
    </row>
    <row r="901" spans="6:12">
      <c r="F901" s="16"/>
      <c r="I901" s="16"/>
      <c r="J901" s="16"/>
      <c r="K901" s="16"/>
      <c r="L901" s="16"/>
    </row>
    <row r="902" spans="6:12">
      <c r="F902" s="16"/>
      <c r="I902" s="16"/>
      <c r="J902" s="16"/>
      <c r="K902" s="16"/>
      <c r="L902" s="16"/>
    </row>
    <row r="903" spans="6:12">
      <c r="F903" s="16"/>
      <c r="I903" s="16"/>
      <c r="J903" s="16"/>
      <c r="K903" s="16"/>
      <c r="L903" s="16"/>
    </row>
    <row r="904" spans="6:12">
      <c r="F904" s="16"/>
      <c r="I904" s="16"/>
      <c r="J904" s="16"/>
      <c r="K904" s="16"/>
      <c r="L904" s="16"/>
    </row>
    <row r="905" spans="6:12">
      <c r="F905" s="16"/>
      <c r="I905" s="16"/>
      <c r="J905" s="16"/>
      <c r="K905" s="16"/>
      <c r="L905" s="16"/>
    </row>
    <row r="906" spans="6:12">
      <c r="F906" s="16"/>
      <c r="I906" s="16"/>
      <c r="J906" s="16"/>
      <c r="K906" s="16"/>
      <c r="L906" s="16"/>
    </row>
    <row r="907" spans="6:12">
      <c r="F907" s="16"/>
      <c r="I907" s="16"/>
      <c r="J907" s="16"/>
      <c r="K907" s="16"/>
      <c r="L907" s="16"/>
    </row>
    <row r="908" spans="6:12">
      <c r="F908" s="16"/>
      <c r="I908" s="16"/>
      <c r="J908" s="16"/>
      <c r="K908" s="16"/>
      <c r="L908" s="16"/>
    </row>
    <row r="909" spans="6:12">
      <c r="F909" s="16"/>
      <c r="I909" s="16"/>
      <c r="J909" s="16"/>
      <c r="K909" s="16"/>
      <c r="L909" s="16"/>
    </row>
    <row r="910" spans="6:12">
      <c r="F910" s="16"/>
      <c r="I910" s="16"/>
      <c r="J910" s="16"/>
      <c r="K910" s="16"/>
      <c r="L910" s="16"/>
    </row>
    <row r="911" spans="6:12">
      <c r="F911" s="16"/>
      <c r="I911" s="16"/>
      <c r="J911" s="16"/>
      <c r="K911" s="16"/>
      <c r="L911" s="16"/>
    </row>
    <row r="912" spans="6:12">
      <c r="F912" s="16"/>
      <c r="I912" s="16"/>
      <c r="J912" s="16"/>
      <c r="K912" s="16"/>
      <c r="L912" s="16"/>
    </row>
    <row r="913" spans="6:12">
      <c r="F913" s="16"/>
      <c r="I913" s="16"/>
      <c r="J913" s="16"/>
      <c r="K913" s="16"/>
      <c r="L913" s="16"/>
    </row>
    <row r="914" spans="6:12">
      <c r="F914" s="16"/>
      <c r="I914" s="16"/>
      <c r="J914" s="16"/>
      <c r="K914" s="16"/>
      <c r="L914" s="16"/>
    </row>
    <row r="915" spans="6:12">
      <c r="F915" s="16"/>
      <c r="I915" s="16"/>
      <c r="J915" s="16"/>
      <c r="K915" s="16"/>
      <c r="L915" s="16"/>
    </row>
    <row r="916" spans="6:12">
      <c r="F916" s="16"/>
      <c r="I916" s="16"/>
      <c r="J916" s="16"/>
      <c r="K916" s="16"/>
      <c r="L916" s="16"/>
    </row>
    <row r="917" spans="6:12">
      <c r="F917" s="16"/>
      <c r="I917" s="16"/>
      <c r="J917" s="16"/>
      <c r="K917" s="16"/>
      <c r="L917" s="16"/>
    </row>
    <row r="918" spans="6:12">
      <c r="F918" s="16"/>
      <c r="I918" s="16"/>
      <c r="J918" s="16"/>
      <c r="K918" s="16"/>
      <c r="L918" s="16"/>
    </row>
    <row r="919" spans="6:12">
      <c r="F919" s="16"/>
      <c r="I919" s="16"/>
      <c r="J919" s="16"/>
      <c r="K919" s="16"/>
      <c r="L919" s="16"/>
    </row>
    <row r="920" spans="6:12">
      <c r="F920" s="16"/>
      <c r="I920" s="16"/>
      <c r="J920" s="16"/>
      <c r="K920" s="16"/>
      <c r="L920" s="16"/>
    </row>
    <row r="921" spans="6:12">
      <c r="F921" s="16"/>
      <c r="I921" s="16"/>
      <c r="J921" s="16"/>
      <c r="K921" s="16"/>
      <c r="L921" s="16"/>
    </row>
    <row r="922" spans="6:12">
      <c r="F922" s="16"/>
      <c r="I922" s="16"/>
      <c r="J922" s="16"/>
      <c r="K922" s="16"/>
      <c r="L922" s="16"/>
    </row>
    <row r="923" spans="6:12">
      <c r="F923" s="16"/>
      <c r="I923" s="16"/>
      <c r="J923" s="16"/>
      <c r="K923" s="16"/>
      <c r="L923" s="16"/>
    </row>
    <row r="924" spans="6:12">
      <c r="F924" s="16"/>
      <c r="I924" s="16"/>
      <c r="J924" s="16"/>
      <c r="K924" s="16"/>
      <c r="L924" s="16"/>
    </row>
    <row r="925" spans="6:12">
      <c r="F925" s="16"/>
      <c r="I925" s="16"/>
      <c r="J925" s="16"/>
      <c r="K925" s="16"/>
      <c r="L925" s="16"/>
    </row>
    <row r="926" spans="6:12">
      <c r="F926" s="16"/>
      <c r="I926" s="16"/>
      <c r="J926" s="16"/>
      <c r="K926" s="16"/>
      <c r="L926" s="16"/>
    </row>
    <row r="927" spans="6:12">
      <c r="F927" s="16"/>
      <c r="I927" s="16"/>
      <c r="J927" s="16"/>
      <c r="K927" s="16"/>
      <c r="L927" s="16"/>
    </row>
    <row r="928" spans="6:12">
      <c r="F928" s="16"/>
      <c r="I928" s="16"/>
      <c r="J928" s="16"/>
      <c r="K928" s="16"/>
      <c r="L928" s="16"/>
    </row>
    <row r="929" spans="6:12">
      <c r="F929" s="16"/>
      <c r="I929" s="16"/>
      <c r="J929" s="16"/>
      <c r="K929" s="16"/>
      <c r="L929" s="16"/>
    </row>
    <row r="930" spans="6:12">
      <c r="F930" s="16"/>
      <c r="I930" s="16"/>
      <c r="J930" s="16"/>
      <c r="K930" s="16"/>
      <c r="L930" s="16"/>
    </row>
    <row r="931" spans="6:12">
      <c r="F931" s="16"/>
      <c r="I931" s="16"/>
      <c r="J931" s="16"/>
      <c r="K931" s="16"/>
      <c r="L931" s="16"/>
    </row>
    <row r="932" spans="6:12">
      <c r="F932" s="16"/>
      <c r="I932" s="16"/>
      <c r="J932" s="16"/>
      <c r="K932" s="16"/>
      <c r="L932" s="16"/>
    </row>
    <row r="933" spans="6:12">
      <c r="F933" s="16"/>
      <c r="I933" s="16"/>
      <c r="J933" s="16"/>
      <c r="K933" s="16"/>
      <c r="L933" s="16"/>
    </row>
    <row r="934" spans="6:12">
      <c r="F934" s="16"/>
      <c r="I934" s="16"/>
      <c r="J934" s="16"/>
      <c r="K934" s="16"/>
      <c r="L934" s="16"/>
    </row>
    <row r="935" spans="6:12">
      <c r="F935" s="16"/>
      <c r="I935" s="16"/>
      <c r="J935" s="16"/>
      <c r="K935" s="16"/>
      <c r="L935" s="16"/>
    </row>
    <row r="936" spans="6:12">
      <c r="F936" s="16"/>
      <c r="I936" s="16"/>
      <c r="J936" s="16"/>
      <c r="K936" s="16"/>
      <c r="L936" s="16"/>
    </row>
    <row r="937" spans="6:12">
      <c r="F937" s="16"/>
      <c r="I937" s="16"/>
      <c r="J937" s="16"/>
      <c r="K937" s="16"/>
      <c r="L937" s="16"/>
    </row>
    <row r="938" spans="6:12">
      <c r="F938" s="16"/>
      <c r="I938" s="16"/>
      <c r="J938" s="16"/>
      <c r="K938" s="16"/>
      <c r="L938" s="16"/>
    </row>
    <row r="939" spans="6:12">
      <c r="F939" s="16"/>
      <c r="I939" s="16"/>
      <c r="J939" s="16"/>
      <c r="K939" s="16"/>
      <c r="L939" s="16"/>
    </row>
    <row r="940" spans="6:12">
      <c r="F940" s="16"/>
      <c r="I940" s="16"/>
      <c r="J940" s="16"/>
      <c r="K940" s="16"/>
      <c r="L940" s="16"/>
    </row>
    <row r="941" spans="6:12">
      <c r="F941" s="16"/>
      <c r="I941" s="16"/>
      <c r="J941" s="16"/>
      <c r="K941" s="16"/>
      <c r="L941" s="16"/>
    </row>
    <row r="942" spans="6:12">
      <c r="F942" s="16"/>
      <c r="I942" s="16"/>
      <c r="J942" s="16"/>
      <c r="K942" s="16"/>
      <c r="L942" s="16"/>
    </row>
    <row r="943" spans="6:12">
      <c r="F943" s="16"/>
      <c r="I943" s="16"/>
      <c r="J943" s="16"/>
      <c r="K943" s="16"/>
      <c r="L943" s="16"/>
    </row>
    <row r="944" spans="6:12">
      <c r="F944" s="16"/>
      <c r="I944" s="16"/>
      <c r="J944" s="16"/>
      <c r="K944" s="16"/>
      <c r="L944" s="16"/>
    </row>
    <row r="945" spans="6:12">
      <c r="F945" s="16"/>
      <c r="I945" s="16"/>
      <c r="J945" s="16"/>
      <c r="K945" s="16"/>
      <c r="L945" s="16"/>
    </row>
    <row r="946" spans="6:12">
      <c r="F946" s="16"/>
      <c r="I946" s="16"/>
      <c r="J946" s="16"/>
      <c r="K946" s="16"/>
      <c r="L946" s="16"/>
    </row>
    <row r="947" spans="6:12">
      <c r="F947" s="16"/>
      <c r="I947" s="16"/>
      <c r="J947" s="16"/>
      <c r="K947" s="16"/>
      <c r="L947" s="16"/>
    </row>
    <row r="948" spans="6:12">
      <c r="F948" s="16"/>
      <c r="I948" s="16"/>
      <c r="J948" s="16"/>
      <c r="K948" s="16"/>
      <c r="L948" s="16"/>
    </row>
    <row r="949" spans="6:12">
      <c r="F949" s="16"/>
      <c r="I949" s="16"/>
      <c r="J949" s="16"/>
      <c r="K949" s="16"/>
      <c r="L949" s="16"/>
    </row>
    <row r="950" spans="6:12">
      <c r="F950" s="16"/>
      <c r="I950" s="16"/>
      <c r="J950" s="16"/>
      <c r="K950" s="16"/>
      <c r="L950" s="16"/>
    </row>
    <row r="951" spans="6:12">
      <c r="F951" s="16"/>
      <c r="I951" s="16"/>
      <c r="J951" s="16"/>
      <c r="K951" s="16"/>
      <c r="L951" s="16"/>
    </row>
    <row r="952" spans="6:12">
      <c r="F952" s="16"/>
      <c r="I952" s="16"/>
      <c r="J952" s="16"/>
      <c r="K952" s="16"/>
      <c r="L952" s="16"/>
    </row>
    <row r="953" spans="6:12">
      <c r="F953" s="16"/>
      <c r="I953" s="16"/>
      <c r="J953" s="16"/>
      <c r="K953" s="16"/>
      <c r="L953" s="16"/>
    </row>
    <row r="954" spans="6:12">
      <c r="F954" s="16"/>
      <c r="I954" s="16"/>
      <c r="J954" s="16"/>
      <c r="K954" s="16"/>
      <c r="L954" s="16"/>
    </row>
    <row r="955" spans="6:12">
      <c r="F955" s="16"/>
      <c r="I955" s="16"/>
      <c r="J955" s="16"/>
      <c r="K955" s="16"/>
      <c r="L955" s="16"/>
    </row>
    <row r="956" spans="6:12">
      <c r="F956" s="16"/>
      <c r="I956" s="16"/>
      <c r="J956" s="16"/>
      <c r="K956" s="16"/>
      <c r="L956" s="16"/>
    </row>
    <row r="957" spans="6:12">
      <c r="F957" s="16"/>
      <c r="I957" s="16"/>
      <c r="J957" s="16"/>
      <c r="K957" s="16"/>
      <c r="L957" s="16"/>
    </row>
    <row r="958" spans="6:12">
      <c r="F958" s="16"/>
      <c r="I958" s="16"/>
      <c r="J958" s="16"/>
      <c r="K958" s="16"/>
      <c r="L958" s="16"/>
    </row>
    <row r="959" spans="6:12">
      <c r="F959" s="16"/>
      <c r="I959" s="16"/>
      <c r="J959" s="16"/>
      <c r="K959" s="16"/>
      <c r="L959" s="16"/>
    </row>
    <row r="960" spans="6:12">
      <c r="F960" s="16"/>
      <c r="I960" s="16"/>
      <c r="J960" s="16"/>
      <c r="K960" s="16"/>
      <c r="L960" s="16"/>
    </row>
    <row r="961" spans="6:12">
      <c r="F961" s="16"/>
      <c r="I961" s="16"/>
      <c r="J961" s="16"/>
      <c r="K961" s="16"/>
      <c r="L961" s="16"/>
    </row>
    <row r="962" spans="6:12">
      <c r="F962" s="16"/>
      <c r="I962" s="16"/>
      <c r="J962" s="16"/>
      <c r="K962" s="16"/>
      <c r="L962" s="16"/>
    </row>
    <row r="963" spans="6:12">
      <c r="F963" s="16"/>
      <c r="I963" s="16"/>
      <c r="J963" s="16"/>
      <c r="K963" s="16"/>
      <c r="L963" s="16"/>
    </row>
    <row r="964" spans="6:12">
      <c r="F964" s="16"/>
      <c r="I964" s="16"/>
      <c r="J964" s="16"/>
      <c r="K964" s="16"/>
      <c r="L964" s="16"/>
    </row>
    <row r="965" spans="6:12">
      <c r="F965" s="16"/>
      <c r="I965" s="16"/>
      <c r="J965" s="16"/>
      <c r="K965" s="16"/>
      <c r="L965" s="16"/>
    </row>
    <row r="966" spans="6:12">
      <c r="F966" s="16"/>
      <c r="I966" s="16"/>
      <c r="J966" s="16"/>
      <c r="K966" s="16"/>
      <c r="L966" s="16"/>
    </row>
    <row r="967" spans="6:12">
      <c r="F967" s="16"/>
      <c r="I967" s="16"/>
      <c r="J967" s="16"/>
      <c r="K967" s="16"/>
      <c r="L967" s="16"/>
    </row>
    <row r="968" spans="6:12">
      <c r="F968" s="16"/>
      <c r="I968" s="16"/>
      <c r="J968" s="16"/>
      <c r="K968" s="16"/>
      <c r="L968" s="16"/>
    </row>
    <row r="969" spans="6:12">
      <c r="F969" s="16"/>
      <c r="I969" s="16"/>
      <c r="J969" s="16"/>
      <c r="K969" s="16"/>
      <c r="L969" s="16"/>
    </row>
    <row r="970" spans="6:12">
      <c r="F970" s="16"/>
      <c r="I970" s="16"/>
      <c r="J970" s="16"/>
      <c r="K970" s="16"/>
      <c r="L970" s="16"/>
    </row>
    <row r="971" spans="6:12">
      <c r="F971" s="16"/>
      <c r="I971" s="16"/>
      <c r="J971" s="16"/>
      <c r="K971" s="16"/>
      <c r="L971" s="16"/>
    </row>
    <row r="972" spans="6:12">
      <c r="F972" s="16"/>
      <c r="I972" s="16"/>
      <c r="J972" s="16"/>
      <c r="K972" s="16"/>
      <c r="L972" s="16"/>
    </row>
    <row r="973" spans="6:12">
      <c r="F973" s="16"/>
      <c r="I973" s="16"/>
      <c r="J973" s="16"/>
      <c r="K973" s="16"/>
      <c r="L973" s="16"/>
    </row>
    <row r="974" spans="6:12">
      <c r="F974" s="16"/>
      <c r="I974" s="16"/>
      <c r="J974" s="16"/>
      <c r="K974" s="16"/>
      <c r="L974" s="16"/>
    </row>
    <row r="975" spans="6:12">
      <c r="F975" s="16"/>
      <c r="I975" s="16"/>
      <c r="J975" s="16"/>
      <c r="K975" s="16"/>
      <c r="L975" s="16"/>
    </row>
    <row r="976" spans="6:12">
      <c r="F976" s="16"/>
      <c r="I976" s="16"/>
      <c r="J976" s="16"/>
      <c r="K976" s="16"/>
      <c r="L976" s="16"/>
    </row>
    <row r="977" spans="6:12">
      <c r="F977" s="16"/>
      <c r="I977" s="16"/>
      <c r="J977" s="16"/>
      <c r="K977" s="16"/>
      <c r="L977" s="16"/>
    </row>
    <row r="978" spans="6:12">
      <c r="F978" s="16"/>
      <c r="I978" s="16"/>
      <c r="J978" s="16"/>
      <c r="K978" s="16"/>
      <c r="L978" s="16"/>
    </row>
    <row r="979" spans="6:12">
      <c r="F979" s="16"/>
      <c r="I979" s="16"/>
      <c r="J979" s="16"/>
      <c r="K979" s="16"/>
      <c r="L979" s="16"/>
    </row>
    <row r="980" spans="6:12">
      <c r="F980" s="16"/>
      <c r="I980" s="16"/>
      <c r="J980" s="16"/>
      <c r="K980" s="16"/>
      <c r="L980" s="16"/>
    </row>
    <row r="981" spans="6:12">
      <c r="F981" s="16"/>
      <c r="I981" s="16"/>
      <c r="J981" s="16"/>
      <c r="K981" s="16"/>
      <c r="L981" s="16"/>
    </row>
    <row r="982" spans="6:12">
      <c r="F982" s="16"/>
      <c r="I982" s="16"/>
      <c r="J982" s="16"/>
      <c r="K982" s="16"/>
      <c r="L982" s="16"/>
    </row>
    <row r="983" spans="6:12">
      <c r="F983" s="16"/>
      <c r="I983" s="16"/>
      <c r="J983" s="16"/>
      <c r="K983" s="16"/>
      <c r="L983" s="16"/>
    </row>
    <row r="984" spans="6:12">
      <c r="F984" s="16"/>
      <c r="I984" s="16"/>
      <c r="J984" s="16"/>
      <c r="K984" s="16"/>
      <c r="L984" s="16"/>
    </row>
    <row r="985" spans="6:12">
      <c r="F985" s="16"/>
      <c r="I985" s="16"/>
      <c r="J985" s="16"/>
      <c r="K985" s="16"/>
      <c r="L985" s="16"/>
    </row>
    <row r="986" spans="6:12">
      <c r="F986" s="16"/>
      <c r="I986" s="16"/>
      <c r="J986" s="16"/>
      <c r="K986" s="16"/>
      <c r="L986" s="16"/>
    </row>
    <row r="987" spans="6:12">
      <c r="F987" s="16"/>
      <c r="I987" s="16"/>
      <c r="J987" s="16"/>
      <c r="K987" s="16"/>
      <c r="L987" s="16"/>
    </row>
    <row r="988" spans="6:12">
      <c r="F988" s="16"/>
      <c r="I988" s="16"/>
      <c r="J988" s="16"/>
      <c r="K988" s="16"/>
      <c r="L988" s="16"/>
    </row>
    <row r="989" spans="6:12">
      <c r="F989" s="16"/>
      <c r="I989" s="16"/>
      <c r="J989" s="16"/>
      <c r="K989" s="16"/>
      <c r="L989" s="16"/>
    </row>
    <row r="990" spans="6:12">
      <c r="F990" s="16"/>
      <c r="I990" s="16"/>
      <c r="J990" s="16"/>
      <c r="K990" s="16"/>
      <c r="L990" s="16"/>
    </row>
    <row r="991" spans="6:12">
      <c r="F991" s="16"/>
      <c r="I991" s="16"/>
      <c r="J991" s="16"/>
      <c r="K991" s="16"/>
      <c r="L991" s="16"/>
    </row>
    <row r="992" spans="6:12">
      <c r="F992" s="16"/>
      <c r="I992" s="16"/>
      <c r="J992" s="16"/>
      <c r="K992" s="16"/>
      <c r="L992" s="16"/>
    </row>
    <row r="993" spans="6:12">
      <c r="F993" s="16"/>
      <c r="I993" s="16"/>
      <c r="J993" s="16"/>
      <c r="K993" s="16"/>
      <c r="L993" s="16"/>
    </row>
    <row r="994" spans="6:12">
      <c r="F994" s="16"/>
      <c r="I994" s="16"/>
      <c r="J994" s="16"/>
      <c r="K994" s="16"/>
      <c r="L994" s="16"/>
    </row>
    <row r="995" spans="6:12">
      <c r="F995" s="16"/>
      <c r="I995" s="16"/>
      <c r="J995" s="16"/>
      <c r="K995" s="16"/>
      <c r="L995" s="16"/>
    </row>
    <row r="996" spans="6:12">
      <c r="F996" s="16"/>
      <c r="I996" s="16"/>
      <c r="J996" s="16"/>
      <c r="K996" s="16"/>
      <c r="L996" s="16"/>
    </row>
    <row r="997" spans="6:12">
      <c r="F997" s="16"/>
      <c r="I997" s="16"/>
      <c r="J997" s="16"/>
      <c r="K997" s="16"/>
      <c r="L997" s="16"/>
    </row>
    <row r="998" spans="6:12">
      <c r="F998" s="16"/>
      <c r="I998" s="16"/>
      <c r="J998" s="16"/>
      <c r="K998" s="16"/>
      <c r="L998" s="16"/>
    </row>
    <row r="999" spans="6:12">
      <c r="F999" s="16"/>
      <c r="I999" s="16"/>
      <c r="J999" s="16"/>
      <c r="K999" s="16"/>
      <c r="L999" s="16"/>
    </row>
    <row r="1000" spans="6:12">
      <c r="F1000" s="16"/>
      <c r="I1000" s="16"/>
      <c r="J1000" s="16"/>
      <c r="K1000" s="16"/>
      <c r="L1000" s="16"/>
    </row>
    <row r="1001" spans="6:12">
      <c r="F1001" s="16"/>
      <c r="I1001" s="16"/>
      <c r="J1001" s="16"/>
      <c r="K1001" s="16"/>
      <c r="L1001" s="16"/>
    </row>
    <row r="1002" spans="6:12">
      <c r="F1002" s="16"/>
      <c r="I1002" s="16"/>
      <c r="J1002" s="16"/>
      <c r="K1002" s="16"/>
      <c r="L1002" s="16"/>
    </row>
    <row r="1003" spans="6:12">
      <c r="F1003" s="16"/>
      <c r="I1003" s="16"/>
      <c r="J1003" s="16"/>
      <c r="K1003" s="16"/>
      <c r="L1003" s="16"/>
    </row>
    <row r="1004" spans="6:12">
      <c r="F1004" s="16"/>
      <c r="I1004" s="16"/>
      <c r="J1004" s="16"/>
      <c r="K1004" s="16"/>
      <c r="L1004" s="16"/>
    </row>
    <row r="1005" spans="6:12">
      <c r="F1005" s="16"/>
      <c r="I1005" s="16"/>
      <c r="J1005" s="16"/>
      <c r="K1005" s="16"/>
      <c r="L1005" s="16"/>
    </row>
    <row r="1006" spans="6:12">
      <c r="F1006" s="16"/>
      <c r="I1006" s="16"/>
      <c r="J1006" s="16"/>
      <c r="K1006" s="16"/>
      <c r="L1006" s="16"/>
    </row>
    <row r="1007" spans="6:12">
      <c r="F1007" s="16"/>
      <c r="I1007" s="16"/>
      <c r="J1007" s="16"/>
      <c r="K1007" s="16"/>
      <c r="L1007" s="16"/>
    </row>
    <row r="1008" spans="6:12">
      <c r="F1008" s="16"/>
      <c r="I1008" s="16"/>
      <c r="J1008" s="16"/>
      <c r="K1008" s="16"/>
      <c r="L1008" s="16"/>
    </row>
    <row r="1009" spans="6:12">
      <c r="F1009" s="16"/>
      <c r="I1009" s="16"/>
      <c r="J1009" s="16"/>
      <c r="K1009" s="16"/>
      <c r="L1009" s="16"/>
    </row>
    <row r="1010" spans="6:12">
      <c r="F1010" s="16"/>
      <c r="I1010" s="16"/>
      <c r="J1010" s="16"/>
      <c r="K1010" s="16"/>
      <c r="L1010" s="16"/>
    </row>
    <row r="1011" spans="6:12">
      <c r="F1011" s="16"/>
      <c r="I1011" s="16"/>
      <c r="J1011" s="16"/>
      <c r="K1011" s="16"/>
      <c r="L1011" s="16"/>
    </row>
    <row r="1012" spans="6:12">
      <c r="F1012" s="16"/>
      <c r="I1012" s="16"/>
      <c r="J1012" s="16"/>
      <c r="K1012" s="16"/>
      <c r="L1012" s="16"/>
    </row>
    <row r="1013" spans="6:12">
      <c r="F1013" s="16"/>
      <c r="I1013" s="16"/>
      <c r="J1013" s="16"/>
      <c r="K1013" s="16"/>
      <c r="L1013" s="16"/>
    </row>
    <row r="1014" spans="6:12">
      <c r="F1014" s="16"/>
      <c r="I1014" s="16"/>
      <c r="J1014" s="16"/>
      <c r="K1014" s="16"/>
      <c r="L1014" s="16"/>
    </row>
    <row r="1015" spans="6:12">
      <c r="F1015" s="16"/>
      <c r="I1015" s="16"/>
      <c r="J1015" s="16"/>
      <c r="K1015" s="16"/>
      <c r="L1015" s="16"/>
    </row>
    <row r="1016" spans="6:12">
      <c r="F1016" s="16"/>
      <c r="I1016" s="16"/>
      <c r="J1016" s="16"/>
      <c r="K1016" s="16"/>
      <c r="L1016" s="16"/>
    </row>
    <row r="1017" spans="6:12">
      <c r="F1017" s="16"/>
      <c r="I1017" s="16"/>
      <c r="J1017" s="16"/>
      <c r="K1017" s="16"/>
      <c r="L1017" s="16"/>
    </row>
    <row r="1018" spans="6:12">
      <c r="F1018" s="16"/>
      <c r="I1018" s="16"/>
      <c r="J1018" s="16"/>
      <c r="K1018" s="16"/>
      <c r="L1018" s="16"/>
    </row>
    <row r="1019" spans="6:12">
      <c r="F1019" s="16"/>
      <c r="I1019" s="16"/>
      <c r="J1019" s="16"/>
      <c r="K1019" s="16"/>
      <c r="L1019" s="16"/>
    </row>
    <row r="1020" spans="6:12">
      <c r="F1020" s="16"/>
      <c r="I1020" s="16"/>
      <c r="J1020" s="16"/>
      <c r="K1020" s="16"/>
      <c r="L1020" s="16"/>
    </row>
    <row r="1021" spans="6:12">
      <c r="F1021" s="16"/>
      <c r="I1021" s="16"/>
      <c r="J1021" s="16"/>
      <c r="K1021" s="16"/>
      <c r="L1021" s="16"/>
    </row>
    <row r="1022" spans="6:12">
      <c r="F1022" s="16"/>
      <c r="I1022" s="16"/>
      <c r="J1022" s="16"/>
      <c r="K1022" s="16"/>
      <c r="L1022" s="16"/>
    </row>
    <row r="1023" spans="6:12">
      <c r="F1023" s="16"/>
      <c r="I1023" s="16"/>
      <c r="J1023" s="16"/>
      <c r="K1023" s="16"/>
      <c r="L1023" s="16"/>
    </row>
    <row r="1024" spans="6:12">
      <c r="F1024" s="16"/>
      <c r="I1024" s="16"/>
      <c r="J1024" s="16"/>
      <c r="K1024" s="16"/>
      <c r="L1024" s="16"/>
    </row>
    <row r="1025" spans="6:12">
      <c r="F1025" s="16"/>
      <c r="I1025" s="16"/>
      <c r="J1025" s="16"/>
      <c r="K1025" s="16"/>
      <c r="L1025" s="16"/>
    </row>
    <row r="1026" spans="6:12">
      <c r="F1026" s="16"/>
      <c r="I1026" s="16"/>
      <c r="J1026" s="16"/>
      <c r="K1026" s="16"/>
      <c r="L1026" s="16"/>
    </row>
    <row r="1027" spans="6:12">
      <c r="F1027" s="16"/>
      <c r="I1027" s="16"/>
      <c r="J1027" s="16"/>
      <c r="K1027" s="16"/>
      <c r="L1027" s="16"/>
    </row>
    <row r="1028" spans="6:12">
      <c r="F1028" s="16"/>
      <c r="I1028" s="16"/>
      <c r="J1028" s="16"/>
      <c r="K1028" s="16"/>
      <c r="L1028" s="16"/>
    </row>
    <row r="1029" spans="6:12">
      <c r="F1029" s="16"/>
      <c r="I1029" s="16"/>
      <c r="J1029" s="16"/>
      <c r="K1029" s="16"/>
      <c r="L1029" s="16"/>
    </row>
    <row r="1030" spans="6:12">
      <c r="F1030" s="16"/>
      <c r="I1030" s="16"/>
      <c r="J1030" s="16"/>
      <c r="K1030" s="16"/>
      <c r="L1030" s="16"/>
    </row>
    <row r="1031" spans="6:12">
      <c r="F1031" s="16"/>
      <c r="I1031" s="16"/>
      <c r="J1031" s="16"/>
      <c r="K1031" s="16"/>
      <c r="L1031" s="16"/>
    </row>
    <row r="1032" spans="6:12">
      <c r="F1032" s="16"/>
      <c r="I1032" s="16"/>
      <c r="J1032" s="16"/>
      <c r="K1032" s="16"/>
      <c r="L1032" s="16"/>
    </row>
    <row r="1033" spans="6:12">
      <c r="F1033" s="16"/>
      <c r="I1033" s="16"/>
      <c r="J1033" s="16"/>
      <c r="K1033" s="16"/>
      <c r="L1033" s="16"/>
    </row>
    <row r="1034" spans="6:12">
      <c r="F1034" s="16"/>
      <c r="I1034" s="16"/>
      <c r="J1034" s="16"/>
      <c r="K1034" s="16"/>
      <c r="L1034" s="16"/>
    </row>
    <row r="1035" spans="6:12">
      <c r="F1035" s="16"/>
      <c r="I1035" s="16"/>
      <c r="J1035" s="16"/>
      <c r="K1035" s="16"/>
      <c r="L1035" s="16"/>
    </row>
    <row r="1036" spans="6:12">
      <c r="F1036" s="16"/>
      <c r="I1036" s="16"/>
      <c r="J1036" s="16"/>
      <c r="K1036" s="16"/>
      <c r="L1036" s="16"/>
    </row>
    <row r="1037" spans="6:12">
      <c r="F1037" s="16"/>
      <c r="I1037" s="16"/>
      <c r="J1037" s="16"/>
      <c r="K1037" s="16"/>
      <c r="L1037" s="16"/>
    </row>
    <row r="1038" spans="6:12">
      <c r="F1038" s="16"/>
      <c r="I1038" s="16"/>
      <c r="J1038" s="16"/>
      <c r="K1038" s="16"/>
      <c r="L1038" s="16"/>
    </row>
    <row r="1039" spans="6:12">
      <c r="F1039" s="16"/>
      <c r="I1039" s="16"/>
      <c r="J1039" s="16"/>
      <c r="K1039" s="16"/>
      <c r="L1039" s="16"/>
    </row>
    <row r="1040" spans="6:12">
      <c r="F1040" s="16"/>
      <c r="I1040" s="16"/>
      <c r="J1040" s="16"/>
      <c r="K1040" s="16"/>
      <c r="L1040" s="16"/>
    </row>
    <row r="1041" spans="6:12">
      <c r="F1041" s="16"/>
      <c r="I1041" s="16"/>
      <c r="J1041" s="16"/>
      <c r="K1041" s="16"/>
      <c r="L1041" s="16"/>
    </row>
    <row r="1042" spans="6:12">
      <c r="F1042" s="16"/>
      <c r="I1042" s="16"/>
      <c r="J1042" s="16"/>
      <c r="K1042" s="16"/>
      <c r="L1042" s="16"/>
    </row>
    <row r="1043" spans="6:12">
      <c r="F1043" s="16"/>
      <c r="I1043" s="16"/>
      <c r="J1043" s="16"/>
      <c r="K1043" s="16"/>
      <c r="L1043" s="16"/>
    </row>
    <row r="1044" spans="6:12">
      <c r="F1044" s="16"/>
      <c r="I1044" s="16"/>
      <c r="J1044" s="16"/>
      <c r="K1044" s="16"/>
      <c r="L1044" s="16"/>
    </row>
    <row r="1045" spans="6:12">
      <c r="F1045" s="16"/>
      <c r="I1045" s="16"/>
      <c r="J1045" s="16"/>
      <c r="K1045" s="16"/>
      <c r="L1045" s="16"/>
    </row>
    <row r="1046" spans="6:12">
      <c r="F1046" s="16"/>
      <c r="I1046" s="16"/>
      <c r="J1046" s="16"/>
      <c r="K1046" s="16"/>
      <c r="L1046" s="16"/>
    </row>
    <row r="1047" spans="6:12">
      <c r="F1047" s="16"/>
      <c r="I1047" s="16"/>
      <c r="J1047" s="16"/>
      <c r="K1047" s="16"/>
      <c r="L1047" s="16"/>
    </row>
    <row r="1048" spans="6:12">
      <c r="F1048" s="16"/>
      <c r="I1048" s="16"/>
      <c r="J1048" s="16"/>
      <c r="K1048" s="16"/>
      <c r="L1048" s="16"/>
    </row>
    <row r="1049" spans="6:12">
      <c r="F1049" s="16"/>
      <c r="I1049" s="16"/>
      <c r="J1049" s="16"/>
      <c r="K1049" s="16"/>
      <c r="L1049" s="16"/>
    </row>
    <row r="1050" spans="6:12">
      <c r="F1050" s="16"/>
      <c r="I1050" s="16"/>
      <c r="J1050" s="16"/>
      <c r="K1050" s="16"/>
      <c r="L1050" s="16"/>
    </row>
    <row r="1051" spans="6:12">
      <c r="F1051" s="16"/>
      <c r="I1051" s="16"/>
      <c r="J1051" s="16"/>
      <c r="K1051" s="16"/>
      <c r="L1051" s="16"/>
    </row>
    <row r="1052" spans="6:12">
      <c r="F1052" s="16"/>
      <c r="I1052" s="16"/>
      <c r="J1052" s="16"/>
      <c r="K1052" s="16"/>
      <c r="L1052" s="16"/>
    </row>
    <row r="1053" spans="6:12">
      <c r="F1053" s="16"/>
      <c r="I1053" s="16"/>
      <c r="J1053" s="16"/>
      <c r="K1053" s="16"/>
      <c r="L1053" s="16"/>
    </row>
    <row r="1054" spans="6:12">
      <c r="F1054" s="16"/>
      <c r="I1054" s="16"/>
      <c r="J1054" s="16"/>
      <c r="K1054" s="16"/>
      <c r="L1054" s="16"/>
    </row>
    <row r="1055" spans="6:12">
      <c r="F1055" s="16"/>
      <c r="I1055" s="16"/>
      <c r="J1055" s="16"/>
      <c r="K1055" s="16"/>
      <c r="L1055" s="16"/>
    </row>
    <row r="1056" spans="6:12">
      <c r="F1056" s="16"/>
      <c r="I1056" s="16"/>
      <c r="J1056" s="16"/>
      <c r="K1056" s="16"/>
      <c r="L1056" s="16"/>
    </row>
    <row r="1057" spans="6:12">
      <c r="F1057" s="16"/>
      <c r="I1057" s="16"/>
      <c r="J1057" s="16"/>
      <c r="K1057" s="16"/>
      <c r="L1057" s="16"/>
    </row>
    <row r="1058" spans="6:12">
      <c r="F1058" s="16"/>
      <c r="I1058" s="16"/>
      <c r="J1058" s="16"/>
      <c r="K1058" s="16"/>
      <c r="L1058" s="16"/>
    </row>
    <row r="1059" spans="6:12">
      <c r="F1059" s="16"/>
      <c r="I1059" s="16"/>
      <c r="J1059" s="16"/>
      <c r="K1059" s="16"/>
      <c r="L1059" s="16"/>
    </row>
    <row r="1060" spans="6:12">
      <c r="F1060" s="16"/>
      <c r="I1060" s="16"/>
      <c r="J1060" s="16"/>
      <c r="K1060" s="16"/>
      <c r="L1060" s="16"/>
    </row>
    <row r="1061" spans="6:12">
      <c r="F1061" s="16"/>
      <c r="I1061" s="16"/>
      <c r="J1061" s="16"/>
      <c r="K1061" s="16"/>
      <c r="L1061" s="16"/>
    </row>
    <row r="1062" spans="6:12">
      <c r="F1062" s="16"/>
      <c r="I1062" s="16"/>
      <c r="J1062" s="16"/>
      <c r="K1062" s="16"/>
      <c r="L1062" s="16"/>
    </row>
    <row r="1063" spans="6:12">
      <c r="F1063" s="16"/>
      <c r="I1063" s="16"/>
      <c r="J1063" s="16"/>
      <c r="K1063" s="16"/>
      <c r="L1063" s="16"/>
    </row>
    <row r="1064" spans="6:12">
      <c r="F1064" s="16"/>
      <c r="I1064" s="16"/>
      <c r="J1064" s="16"/>
      <c r="K1064" s="16"/>
      <c r="L1064" s="16"/>
    </row>
    <row r="1065" spans="6:12">
      <c r="F1065" s="16"/>
      <c r="I1065" s="16"/>
      <c r="J1065" s="16"/>
      <c r="K1065" s="16"/>
      <c r="L1065" s="16"/>
    </row>
    <row r="1066" spans="6:12">
      <c r="F1066" s="16"/>
      <c r="I1066" s="16"/>
      <c r="J1066" s="16"/>
      <c r="K1066" s="16"/>
      <c r="L1066" s="16"/>
    </row>
    <row r="1067" spans="6:12">
      <c r="F1067" s="16"/>
      <c r="I1067" s="16"/>
      <c r="J1067" s="16"/>
      <c r="K1067" s="16"/>
      <c r="L1067" s="16"/>
    </row>
    <row r="1068" spans="6:12">
      <c r="F1068" s="16"/>
      <c r="I1068" s="16"/>
      <c r="J1068" s="16"/>
      <c r="K1068" s="16"/>
      <c r="L1068" s="16"/>
    </row>
    <row r="1069" spans="6:12">
      <c r="F1069" s="16"/>
      <c r="I1069" s="16"/>
      <c r="J1069" s="16"/>
      <c r="K1069" s="16"/>
      <c r="L1069" s="16"/>
    </row>
    <row r="1070" spans="6:12">
      <c r="F1070" s="16"/>
      <c r="I1070" s="16"/>
      <c r="J1070" s="16"/>
      <c r="K1070" s="16"/>
      <c r="L1070" s="16"/>
    </row>
    <row r="1071" spans="6:12">
      <c r="F1071" s="16"/>
      <c r="I1071" s="16"/>
      <c r="J1071" s="16"/>
      <c r="K1071" s="16"/>
      <c r="L1071" s="16"/>
    </row>
    <row r="1072" spans="6:12">
      <c r="F1072" s="16"/>
      <c r="I1072" s="16"/>
      <c r="J1072" s="16"/>
      <c r="K1072" s="16"/>
      <c r="L1072" s="16"/>
    </row>
    <row r="1073" spans="6:12">
      <c r="F1073" s="16"/>
      <c r="I1073" s="16"/>
      <c r="J1073" s="16"/>
      <c r="K1073" s="16"/>
      <c r="L1073" s="16"/>
    </row>
    <row r="1074" spans="6:12">
      <c r="F1074" s="16"/>
      <c r="I1074" s="16"/>
      <c r="J1074" s="16"/>
      <c r="K1074" s="16"/>
      <c r="L1074" s="16"/>
    </row>
    <row r="1075" spans="6:12">
      <c r="F1075" s="16"/>
      <c r="I1075" s="16"/>
      <c r="J1075" s="16"/>
      <c r="K1075" s="16"/>
      <c r="L1075" s="16"/>
    </row>
    <row r="1076" spans="6:12">
      <c r="F1076" s="16"/>
      <c r="I1076" s="16"/>
      <c r="J1076" s="16"/>
      <c r="K1076" s="16"/>
      <c r="L1076" s="16"/>
    </row>
    <row r="1077" spans="6:12">
      <c r="F1077" s="16"/>
      <c r="I1077" s="16"/>
      <c r="J1077" s="16"/>
      <c r="K1077" s="16"/>
      <c r="L1077" s="16"/>
    </row>
    <row r="1078" spans="6:12">
      <c r="F1078" s="16"/>
      <c r="I1078" s="16"/>
      <c r="J1078" s="16"/>
      <c r="K1078" s="16"/>
      <c r="L1078" s="16"/>
    </row>
    <row r="1079" spans="6:12">
      <c r="F1079" s="16"/>
      <c r="I1079" s="16"/>
      <c r="J1079" s="16"/>
      <c r="K1079" s="16"/>
      <c r="L1079" s="16"/>
    </row>
    <row r="1080" spans="6:12">
      <c r="F1080" s="16"/>
      <c r="I1080" s="16"/>
      <c r="J1080" s="16"/>
      <c r="K1080" s="16"/>
      <c r="L1080" s="16"/>
    </row>
    <row r="1081" spans="6:12">
      <c r="F1081" s="16"/>
      <c r="I1081" s="16"/>
      <c r="J1081" s="16"/>
      <c r="K1081" s="16"/>
      <c r="L1081" s="16"/>
    </row>
    <row r="1082" spans="6:12">
      <c r="F1082" s="16"/>
      <c r="I1082" s="16"/>
      <c r="J1082" s="16"/>
      <c r="K1082" s="16"/>
      <c r="L1082" s="16"/>
    </row>
    <row r="1083" spans="6:12">
      <c r="F1083" s="16"/>
      <c r="I1083" s="16"/>
      <c r="J1083" s="16"/>
      <c r="K1083" s="16"/>
      <c r="L1083" s="16"/>
    </row>
    <row r="1084" spans="6:12">
      <c r="F1084" s="16"/>
      <c r="I1084" s="16"/>
      <c r="J1084" s="16"/>
      <c r="K1084" s="16"/>
      <c r="L1084" s="16"/>
    </row>
    <row r="1085" spans="6:12">
      <c r="F1085" s="16"/>
      <c r="I1085" s="16"/>
      <c r="J1085" s="16"/>
      <c r="K1085" s="16"/>
      <c r="L1085" s="16"/>
    </row>
    <row r="1086" spans="6:12">
      <c r="F1086" s="16"/>
      <c r="I1086" s="16"/>
      <c r="J1086" s="16"/>
      <c r="K1086" s="16"/>
      <c r="L1086" s="16"/>
    </row>
    <row r="1087" spans="6:12">
      <c r="F1087" s="16"/>
      <c r="I1087" s="16"/>
      <c r="J1087" s="16"/>
      <c r="K1087" s="16"/>
      <c r="L1087" s="16"/>
    </row>
    <row r="1088" spans="6:12">
      <c r="F1088" s="16"/>
      <c r="I1088" s="16"/>
      <c r="J1088" s="16"/>
      <c r="K1088" s="16"/>
      <c r="L1088" s="16"/>
    </row>
    <row r="1089" spans="6:12">
      <c r="F1089" s="16"/>
      <c r="I1089" s="16"/>
      <c r="J1089" s="16"/>
      <c r="K1089" s="16"/>
      <c r="L1089" s="16"/>
    </row>
    <row r="1090" spans="6:12">
      <c r="F1090" s="16"/>
      <c r="I1090" s="16"/>
      <c r="J1090" s="16"/>
      <c r="K1090" s="16"/>
      <c r="L1090" s="16"/>
    </row>
    <row r="1091" spans="6:12">
      <c r="F1091" s="16"/>
      <c r="I1091" s="16"/>
      <c r="J1091" s="16"/>
      <c r="K1091" s="16"/>
      <c r="L1091" s="16"/>
    </row>
    <row r="1092" spans="6:12">
      <c r="F1092" s="16"/>
      <c r="I1092" s="16"/>
      <c r="J1092" s="16"/>
      <c r="K1092" s="16"/>
      <c r="L1092" s="16"/>
    </row>
    <row r="1093" spans="6:12">
      <c r="F1093" s="16"/>
      <c r="I1093" s="16"/>
      <c r="J1093" s="16"/>
      <c r="K1093" s="16"/>
      <c r="L1093" s="16"/>
    </row>
    <row r="1094" spans="6:12">
      <c r="F1094" s="16"/>
      <c r="I1094" s="16"/>
      <c r="J1094" s="16"/>
      <c r="K1094" s="16"/>
      <c r="L1094" s="16"/>
    </row>
    <row r="1095" spans="6:12">
      <c r="F1095" s="16"/>
      <c r="I1095" s="16"/>
      <c r="J1095" s="16"/>
      <c r="K1095" s="16"/>
      <c r="L1095" s="16"/>
    </row>
    <row r="1096" spans="6:12">
      <c r="F1096" s="16"/>
      <c r="I1096" s="16"/>
      <c r="J1096" s="16"/>
      <c r="K1096" s="16"/>
      <c r="L1096" s="16"/>
    </row>
    <row r="1097" spans="6:12">
      <c r="F1097" s="16"/>
      <c r="I1097" s="16"/>
      <c r="J1097" s="16"/>
      <c r="K1097" s="16"/>
      <c r="L1097" s="16"/>
    </row>
    <row r="1098" spans="6:12">
      <c r="F1098" s="16"/>
      <c r="I1098" s="16"/>
      <c r="J1098" s="16"/>
      <c r="K1098" s="16"/>
      <c r="L1098" s="16"/>
    </row>
    <row r="1099" spans="6:12">
      <c r="F1099" s="16"/>
      <c r="I1099" s="16"/>
      <c r="J1099" s="16"/>
      <c r="K1099" s="16"/>
      <c r="L1099" s="16"/>
    </row>
    <row r="1100" spans="6:12">
      <c r="F1100" s="16"/>
      <c r="I1100" s="16"/>
      <c r="J1100" s="16"/>
      <c r="K1100" s="16"/>
      <c r="L1100" s="16"/>
    </row>
    <row r="1101" spans="6:12">
      <c r="F1101" s="16"/>
      <c r="I1101" s="16"/>
      <c r="J1101" s="16"/>
      <c r="K1101" s="16"/>
      <c r="L1101" s="16"/>
    </row>
    <row r="1102" spans="6:12">
      <c r="F1102" s="16"/>
      <c r="I1102" s="16"/>
      <c r="J1102" s="16"/>
      <c r="K1102" s="16"/>
      <c r="L1102" s="16"/>
    </row>
    <row r="1103" spans="6:12">
      <c r="F1103" s="16"/>
      <c r="I1103" s="16"/>
      <c r="J1103" s="16"/>
      <c r="K1103" s="16"/>
      <c r="L1103" s="16"/>
    </row>
    <row r="1104" spans="6:12">
      <c r="F1104" s="16"/>
      <c r="I1104" s="16"/>
      <c r="J1104" s="16"/>
      <c r="K1104" s="16"/>
      <c r="L1104" s="16"/>
    </row>
    <row r="1105" spans="6:12">
      <c r="F1105" s="16"/>
      <c r="I1105" s="16"/>
      <c r="J1105" s="16"/>
      <c r="K1105" s="16"/>
      <c r="L1105" s="16"/>
    </row>
    <row r="1106" spans="6:12">
      <c r="F1106" s="16"/>
      <c r="I1106" s="16"/>
      <c r="J1106" s="16"/>
      <c r="K1106" s="16"/>
      <c r="L1106" s="16"/>
    </row>
    <row r="1107" spans="6:12">
      <c r="F1107" s="16"/>
      <c r="I1107" s="16"/>
      <c r="J1107" s="16"/>
      <c r="K1107" s="16"/>
      <c r="L1107" s="16"/>
    </row>
    <row r="1108" spans="6:12">
      <c r="F1108" s="16"/>
      <c r="I1108" s="16"/>
      <c r="J1108" s="16"/>
      <c r="K1108" s="16"/>
      <c r="L1108" s="16"/>
    </row>
    <row r="1109" spans="6:12">
      <c r="F1109" s="16"/>
      <c r="I1109" s="16"/>
      <c r="J1109" s="16"/>
      <c r="K1109" s="16"/>
      <c r="L1109" s="16"/>
    </row>
    <row r="1110" spans="6:12">
      <c r="F1110" s="16"/>
      <c r="I1110" s="16"/>
      <c r="J1110" s="16"/>
      <c r="K1110" s="16"/>
      <c r="L1110" s="16"/>
    </row>
    <row r="1111" spans="6:12">
      <c r="F1111" s="16"/>
      <c r="I1111" s="16"/>
      <c r="J1111" s="16"/>
      <c r="K1111" s="16"/>
      <c r="L1111" s="16"/>
    </row>
    <row r="1112" spans="6:12">
      <c r="F1112" s="16"/>
      <c r="I1112" s="16"/>
      <c r="J1112" s="16"/>
      <c r="K1112" s="16"/>
      <c r="L1112" s="16"/>
    </row>
    <row r="1113" spans="6:12">
      <c r="F1113" s="16"/>
      <c r="I1113" s="16"/>
      <c r="J1113" s="16"/>
      <c r="K1113" s="16"/>
      <c r="L1113" s="16"/>
    </row>
    <row r="1114" spans="6:12">
      <c r="F1114" s="16"/>
      <c r="I1114" s="16"/>
      <c r="J1114" s="16"/>
      <c r="K1114" s="16"/>
      <c r="L1114" s="16"/>
    </row>
    <row r="1115" spans="6:12">
      <c r="F1115" s="16"/>
      <c r="I1115" s="16"/>
      <c r="J1115" s="16"/>
      <c r="K1115" s="16"/>
      <c r="L1115" s="16"/>
    </row>
    <row r="1116" spans="6:12">
      <c r="F1116" s="16"/>
      <c r="I1116" s="16"/>
      <c r="J1116" s="16"/>
      <c r="K1116" s="16"/>
      <c r="L1116" s="16"/>
    </row>
    <row r="1117" spans="6:12">
      <c r="F1117" s="16"/>
      <c r="I1117" s="16"/>
      <c r="J1117" s="16"/>
      <c r="K1117" s="16"/>
      <c r="L1117" s="16"/>
    </row>
    <row r="1118" spans="6:12">
      <c r="F1118" s="16"/>
      <c r="I1118" s="16"/>
      <c r="J1118" s="16"/>
      <c r="K1118" s="16"/>
      <c r="L1118" s="16"/>
    </row>
    <row r="1119" spans="6:12">
      <c r="F1119" s="16"/>
      <c r="I1119" s="16"/>
      <c r="J1119" s="16"/>
      <c r="K1119" s="16"/>
      <c r="L1119" s="16"/>
    </row>
    <row r="1120" spans="6:12">
      <c r="F1120" s="16"/>
      <c r="I1120" s="16"/>
      <c r="J1120" s="16"/>
      <c r="K1120" s="16"/>
      <c r="L1120" s="16"/>
    </row>
    <row r="1121" spans="6:12">
      <c r="F1121" s="16"/>
      <c r="I1121" s="16"/>
      <c r="J1121" s="16"/>
      <c r="K1121" s="16"/>
      <c r="L1121" s="16"/>
    </row>
    <row r="1122" spans="6:12">
      <c r="F1122" s="16"/>
      <c r="I1122" s="16"/>
      <c r="J1122" s="16"/>
      <c r="K1122" s="16"/>
      <c r="L1122" s="16"/>
    </row>
    <row r="1123" spans="6:12">
      <c r="F1123" s="16"/>
      <c r="I1123" s="16"/>
      <c r="J1123" s="16"/>
      <c r="K1123" s="16"/>
      <c r="L1123" s="16"/>
    </row>
    <row r="1124" spans="6:12">
      <c r="F1124" s="16"/>
      <c r="I1124" s="16"/>
      <c r="J1124" s="16"/>
      <c r="K1124" s="16"/>
      <c r="L1124" s="16"/>
    </row>
    <row r="1125" spans="6:12">
      <c r="F1125" s="16"/>
      <c r="I1125" s="16"/>
      <c r="J1125" s="16"/>
      <c r="K1125" s="16"/>
      <c r="L1125" s="16"/>
    </row>
    <row r="1126" spans="6:12">
      <c r="F1126" s="16"/>
      <c r="I1126" s="16"/>
      <c r="J1126" s="16"/>
      <c r="K1126" s="16"/>
      <c r="L1126" s="16"/>
    </row>
    <row r="1127" spans="6:12">
      <c r="F1127" s="16"/>
      <c r="I1127" s="16"/>
      <c r="J1127" s="16"/>
      <c r="K1127" s="16"/>
      <c r="L1127" s="16"/>
    </row>
    <row r="1128" spans="6:12">
      <c r="F1128" s="16"/>
      <c r="I1128" s="16"/>
      <c r="J1128" s="16"/>
      <c r="K1128" s="16"/>
      <c r="L1128" s="16"/>
    </row>
    <row r="1129" spans="6:12">
      <c r="F1129" s="16"/>
      <c r="I1129" s="16"/>
      <c r="J1129" s="16"/>
      <c r="K1129" s="16"/>
      <c r="L1129" s="16"/>
    </row>
    <row r="1130" spans="6:12">
      <c r="F1130" s="16"/>
      <c r="I1130" s="16"/>
      <c r="J1130" s="16"/>
      <c r="K1130" s="16"/>
      <c r="L1130" s="16"/>
    </row>
    <row r="1131" spans="6:12">
      <c r="F1131" s="16"/>
      <c r="I1131" s="16"/>
      <c r="J1131" s="16"/>
      <c r="K1131" s="16"/>
      <c r="L1131" s="16"/>
    </row>
    <row r="1132" spans="6:12">
      <c r="F1132" s="16"/>
      <c r="I1132" s="16"/>
      <c r="J1132" s="16"/>
      <c r="K1132" s="16"/>
      <c r="L1132" s="16"/>
    </row>
    <row r="1133" spans="6:12">
      <c r="F1133" s="16"/>
      <c r="I1133" s="16"/>
      <c r="J1133" s="16"/>
      <c r="K1133" s="16"/>
      <c r="L1133" s="16"/>
    </row>
    <row r="1134" spans="6:12">
      <c r="F1134" s="16"/>
      <c r="I1134" s="16"/>
      <c r="J1134" s="16"/>
      <c r="K1134" s="16"/>
      <c r="L1134" s="16"/>
    </row>
    <row r="1135" spans="6:12">
      <c r="F1135" s="16"/>
      <c r="I1135" s="16"/>
      <c r="J1135" s="16"/>
      <c r="K1135" s="16"/>
      <c r="L1135" s="16"/>
    </row>
    <row r="1136" spans="6:12">
      <c r="F1136" s="16"/>
      <c r="I1136" s="16"/>
      <c r="J1136" s="16"/>
      <c r="K1136" s="16"/>
      <c r="L1136" s="16"/>
    </row>
    <row r="1137" spans="6:12">
      <c r="F1137" s="16"/>
      <c r="I1137" s="16"/>
      <c r="J1137" s="16"/>
      <c r="K1137" s="16"/>
      <c r="L1137" s="16"/>
    </row>
    <row r="1138" spans="6:12">
      <c r="F1138" s="16"/>
      <c r="I1138" s="16"/>
      <c r="J1138" s="16"/>
      <c r="K1138" s="16"/>
      <c r="L1138" s="16"/>
    </row>
    <row r="1139" spans="6:12">
      <c r="F1139" s="16"/>
      <c r="I1139" s="16"/>
      <c r="J1139" s="16"/>
      <c r="K1139" s="16"/>
      <c r="L1139" s="16"/>
    </row>
    <row r="1140" spans="6:12">
      <c r="F1140" s="16"/>
      <c r="I1140" s="16"/>
      <c r="J1140" s="16"/>
      <c r="K1140" s="16"/>
      <c r="L1140" s="16"/>
    </row>
    <row r="1141" spans="6:12">
      <c r="F1141" s="16"/>
      <c r="I1141" s="16"/>
      <c r="J1141" s="16"/>
      <c r="K1141" s="16"/>
      <c r="L1141" s="16"/>
    </row>
    <row r="1142" spans="6:12">
      <c r="F1142" s="16"/>
      <c r="I1142" s="16"/>
      <c r="J1142" s="16"/>
      <c r="K1142" s="16"/>
      <c r="L1142" s="16"/>
    </row>
    <row r="1143" spans="6:12">
      <c r="F1143" s="16"/>
      <c r="I1143" s="16"/>
      <c r="J1143" s="16"/>
      <c r="K1143" s="16"/>
      <c r="L1143" s="16"/>
    </row>
    <row r="1144" spans="6:12">
      <c r="F1144" s="16"/>
      <c r="I1144" s="16"/>
      <c r="J1144" s="16"/>
      <c r="K1144" s="16"/>
      <c r="L1144" s="16"/>
    </row>
    <row r="1145" spans="6:12">
      <c r="F1145" s="16"/>
      <c r="I1145" s="16"/>
      <c r="J1145" s="16"/>
      <c r="K1145" s="16"/>
      <c r="L1145" s="16"/>
    </row>
    <row r="1146" spans="6:12">
      <c r="F1146" s="16"/>
      <c r="I1146" s="16"/>
      <c r="J1146" s="16"/>
      <c r="K1146" s="16"/>
      <c r="L1146" s="16"/>
    </row>
    <row r="1147" spans="6:12">
      <c r="F1147" s="16"/>
      <c r="I1147" s="16"/>
      <c r="J1147" s="16"/>
      <c r="K1147" s="16"/>
      <c r="L1147" s="16"/>
    </row>
    <row r="1148" spans="6:12">
      <c r="F1148" s="16"/>
      <c r="I1148" s="16"/>
      <c r="J1148" s="16"/>
      <c r="K1148" s="16"/>
      <c r="L1148" s="16"/>
    </row>
    <row r="1149" spans="6:12">
      <c r="F1149" s="16"/>
      <c r="I1149" s="16"/>
      <c r="J1149" s="16"/>
      <c r="K1149" s="16"/>
      <c r="L1149" s="16"/>
    </row>
    <row r="1150" spans="6:12">
      <c r="F1150" s="16"/>
      <c r="I1150" s="16"/>
      <c r="J1150" s="16"/>
      <c r="K1150" s="16"/>
      <c r="L1150" s="16"/>
    </row>
    <row r="1151" spans="6:12">
      <c r="F1151" s="16"/>
      <c r="I1151" s="16"/>
      <c r="J1151" s="16"/>
      <c r="K1151" s="16"/>
      <c r="L1151" s="16"/>
    </row>
    <row r="1152" spans="6:12">
      <c r="F1152" s="16"/>
      <c r="I1152" s="16"/>
      <c r="J1152" s="16"/>
      <c r="K1152" s="16"/>
      <c r="L1152" s="16"/>
    </row>
    <row r="1153" spans="6:12">
      <c r="F1153" s="16"/>
      <c r="I1153" s="16"/>
      <c r="J1153" s="16"/>
      <c r="K1153" s="16"/>
      <c r="L1153" s="16"/>
    </row>
    <row r="1154" spans="6:12">
      <c r="F1154" s="16"/>
      <c r="I1154" s="16"/>
      <c r="J1154" s="16"/>
      <c r="K1154" s="16"/>
      <c r="L1154" s="16"/>
    </row>
    <row r="1155" spans="6:12">
      <c r="F1155" s="16"/>
      <c r="I1155" s="16"/>
      <c r="J1155" s="16"/>
      <c r="K1155" s="16"/>
      <c r="L1155" s="16"/>
    </row>
    <row r="1156" spans="6:12">
      <c r="F1156" s="16"/>
      <c r="I1156" s="16"/>
      <c r="J1156" s="16"/>
      <c r="K1156" s="16"/>
      <c r="L1156" s="16"/>
    </row>
    <row r="1157" spans="6:12">
      <c r="F1157" s="16"/>
      <c r="I1157" s="16"/>
      <c r="J1157" s="16"/>
      <c r="K1157" s="16"/>
      <c r="L1157" s="16"/>
    </row>
    <row r="1158" spans="6:12">
      <c r="F1158" s="16"/>
      <c r="I1158" s="16"/>
      <c r="J1158" s="16"/>
      <c r="K1158" s="16"/>
      <c r="L1158" s="16"/>
    </row>
    <row r="1159" spans="6:12">
      <c r="F1159" s="16"/>
      <c r="I1159" s="16"/>
      <c r="J1159" s="16"/>
      <c r="K1159" s="16"/>
      <c r="L1159" s="16"/>
    </row>
    <row r="1160" spans="6:12">
      <c r="F1160" s="16"/>
      <c r="I1160" s="16"/>
      <c r="J1160" s="16"/>
      <c r="K1160" s="16"/>
      <c r="L1160" s="16"/>
    </row>
    <row r="1161" spans="6:12">
      <c r="F1161" s="16"/>
      <c r="I1161" s="16"/>
      <c r="J1161" s="16"/>
      <c r="K1161" s="16"/>
      <c r="L1161" s="16"/>
    </row>
    <row r="1162" spans="6:12">
      <c r="F1162" s="16"/>
      <c r="I1162" s="16"/>
      <c r="J1162" s="16"/>
      <c r="K1162" s="16"/>
      <c r="L1162" s="16"/>
    </row>
    <row r="1163" spans="6:12">
      <c r="F1163" s="16"/>
      <c r="I1163" s="16"/>
      <c r="J1163" s="16"/>
      <c r="K1163" s="16"/>
      <c r="L1163" s="16"/>
    </row>
    <row r="1164" spans="6:12">
      <c r="F1164" s="16"/>
      <c r="I1164" s="16"/>
      <c r="J1164" s="16"/>
      <c r="K1164" s="16"/>
      <c r="L1164" s="16"/>
    </row>
    <row r="1165" spans="6:12">
      <c r="F1165" s="16"/>
      <c r="I1165" s="16"/>
      <c r="J1165" s="16"/>
      <c r="K1165" s="16"/>
      <c r="L1165" s="16"/>
    </row>
    <row r="1166" spans="6:12">
      <c r="F1166" s="16"/>
      <c r="I1166" s="16"/>
      <c r="J1166" s="16"/>
      <c r="K1166" s="16"/>
      <c r="L1166" s="16"/>
    </row>
    <row r="1167" spans="6:12">
      <c r="F1167" s="16"/>
      <c r="I1167" s="16"/>
      <c r="J1167" s="16"/>
      <c r="K1167" s="16"/>
      <c r="L1167" s="16"/>
    </row>
    <row r="1168" spans="6:12">
      <c r="F1168" s="16"/>
      <c r="I1168" s="16"/>
      <c r="J1168" s="16"/>
      <c r="K1168" s="16"/>
      <c r="L1168" s="16"/>
    </row>
    <row r="1169" spans="6:12">
      <c r="F1169" s="16"/>
      <c r="I1169" s="16"/>
      <c r="J1169" s="16"/>
      <c r="K1169" s="16"/>
      <c r="L1169" s="16"/>
    </row>
    <row r="1170" spans="6:12">
      <c r="F1170" s="16"/>
      <c r="I1170" s="16"/>
      <c r="J1170" s="16"/>
      <c r="K1170" s="16"/>
      <c r="L1170" s="16"/>
    </row>
    <row r="1171" spans="6:12">
      <c r="F1171" s="16"/>
      <c r="I1171" s="16"/>
      <c r="J1171" s="16"/>
      <c r="K1171" s="16"/>
      <c r="L1171" s="16"/>
    </row>
    <row r="1172" spans="6:12">
      <c r="F1172" s="16"/>
      <c r="I1172" s="16"/>
      <c r="J1172" s="16"/>
      <c r="K1172" s="16"/>
      <c r="L1172" s="16"/>
    </row>
    <row r="1173" spans="6:12">
      <c r="F1173" s="16"/>
      <c r="I1173" s="16"/>
      <c r="J1173" s="16"/>
      <c r="K1173" s="16"/>
      <c r="L1173" s="16"/>
    </row>
    <row r="1174" spans="6:12">
      <c r="F1174" s="16"/>
      <c r="I1174" s="16"/>
      <c r="J1174" s="16"/>
      <c r="K1174" s="16"/>
      <c r="L1174" s="16"/>
    </row>
    <row r="1175" spans="6:12">
      <c r="F1175" s="16"/>
      <c r="I1175" s="16"/>
      <c r="J1175" s="16"/>
      <c r="K1175" s="16"/>
      <c r="L1175" s="16"/>
    </row>
    <row r="1176" spans="6:12">
      <c r="F1176" s="16"/>
      <c r="I1176" s="16"/>
      <c r="J1176" s="16"/>
      <c r="K1176" s="16"/>
      <c r="L1176" s="16"/>
    </row>
    <row r="1177" spans="6:12">
      <c r="F1177" s="16"/>
      <c r="I1177" s="16"/>
      <c r="J1177" s="16"/>
      <c r="K1177" s="16"/>
      <c r="L1177" s="16"/>
    </row>
    <row r="1178" spans="6:12">
      <c r="F1178" s="16"/>
      <c r="I1178" s="16"/>
      <c r="J1178" s="16"/>
      <c r="K1178" s="16"/>
      <c r="L1178" s="16"/>
    </row>
    <row r="1179" spans="6:12">
      <c r="F1179" s="16"/>
      <c r="I1179" s="16"/>
      <c r="J1179" s="16"/>
      <c r="K1179" s="16"/>
      <c r="L1179" s="16"/>
    </row>
    <row r="1180" spans="6:12">
      <c r="F1180" s="16"/>
      <c r="I1180" s="16"/>
      <c r="J1180" s="16"/>
      <c r="K1180" s="16"/>
      <c r="L1180" s="16"/>
    </row>
    <row r="1181" spans="6:12">
      <c r="F1181" s="16"/>
      <c r="I1181" s="16"/>
      <c r="J1181" s="16"/>
      <c r="K1181" s="16"/>
      <c r="L1181" s="16"/>
    </row>
    <row r="1182" spans="6:12">
      <c r="F1182" s="16"/>
      <c r="I1182" s="16"/>
      <c r="J1182" s="16"/>
      <c r="K1182" s="16"/>
      <c r="L1182" s="16"/>
    </row>
    <row r="1183" spans="6:12">
      <c r="F1183" s="16"/>
      <c r="I1183" s="16"/>
      <c r="J1183" s="16"/>
      <c r="K1183" s="16"/>
      <c r="L1183" s="16"/>
    </row>
    <row r="1184" spans="6:12">
      <c r="F1184" s="16"/>
      <c r="I1184" s="16"/>
      <c r="J1184" s="16"/>
      <c r="K1184" s="16"/>
      <c r="L1184" s="16"/>
    </row>
    <row r="1185" spans="6:12">
      <c r="F1185" s="16"/>
      <c r="I1185" s="16"/>
      <c r="J1185" s="16"/>
      <c r="K1185" s="16"/>
      <c r="L1185" s="16"/>
    </row>
    <row r="1186" spans="6:12">
      <c r="F1186" s="16"/>
      <c r="I1186" s="16"/>
      <c r="J1186" s="16"/>
      <c r="K1186" s="16"/>
      <c r="L1186" s="16"/>
    </row>
    <row r="1187" spans="6:12">
      <c r="F1187" s="16"/>
      <c r="I1187" s="16"/>
      <c r="J1187" s="16"/>
      <c r="K1187" s="16"/>
      <c r="L1187" s="16"/>
    </row>
    <row r="1188" spans="6:12">
      <c r="F1188" s="16"/>
      <c r="I1188" s="16"/>
      <c r="J1188" s="16"/>
      <c r="K1188" s="16"/>
      <c r="L1188" s="16"/>
    </row>
    <row r="1189" spans="6:12">
      <c r="F1189" s="16"/>
      <c r="I1189" s="16"/>
      <c r="J1189" s="16"/>
      <c r="K1189" s="16"/>
      <c r="L1189" s="16"/>
    </row>
    <row r="1190" spans="6:12">
      <c r="F1190" s="16"/>
      <c r="I1190" s="16"/>
      <c r="J1190" s="16"/>
      <c r="K1190" s="16"/>
      <c r="L1190" s="16"/>
    </row>
    <row r="1191" spans="6:12">
      <c r="F1191" s="16"/>
      <c r="I1191" s="16"/>
      <c r="J1191" s="16"/>
      <c r="K1191" s="16"/>
      <c r="L1191" s="16"/>
    </row>
    <row r="1192" spans="6:12">
      <c r="F1192" s="16"/>
      <c r="I1192" s="16"/>
      <c r="J1192" s="16"/>
      <c r="K1192" s="16"/>
      <c r="L1192" s="16"/>
    </row>
    <row r="1193" spans="6:12">
      <c r="F1193" s="16"/>
      <c r="I1193" s="16"/>
      <c r="J1193" s="16"/>
      <c r="K1193" s="16"/>
      <c r="L1193" s="16"/>
    </row>
    <row r="1194" spans="6:12">
      <c r="F1194" s="16"/>
      <c r="I1194" s="16"/>
      <c r="J1194" s="16"/>
      <c r="K1194" s="16"/>
      <c r="L1194" s="16"/>
    </row>
    <row r="1195" spans="6:12">
      <c r="F1195" s="16"/>
      <c r="I1195" s="16"/>
      <c r="J1195" s="16"/>
      <c r="K1195" s="16"/>
      <c r="L1195" s="16"/>
    </row>
    <row r="1196" spans="6:12">
      <c r="F1196" s="16"/>
      <c r="I1196" s="16"/>
      <c r="J1196" s="16"/>
      <c r="K1196" s="16"/>
      <c r="L1196" s="16"/>
    </row>
    <row r="1197" spans="6:12">
      <c r="F1197" s="16"/>
      <c r="I1197" s="16"/>
      <c r="J1197" s="16"/>
      <c r="K1197" s="16"/>
      <c r="L1197" s="16"/>
    </row>
    <row r="1198" spans="6:12">
      <c r="F1198" s="16"/>
      <c r="I1198" s="16"/>
      <c r="J1198" s="16"/>
      <c r="K1198" s="16"/>
      <c r="L1198" s="16"/>
    </row>
    <row r="1199" spans="6:12">
      <c r="F1199" s="16"/>
      <c r="I1199" s="16"/>
      <c r="J1199" s="16"/>
      <c r="K1199" s="16"/>
      <c r="L1199" s="16"/>
    </row>
    <row r="1200" spans="6:12">
      <c r="F1200" s="16"/>
      <c r="I1200" s="16"/>
      <c r="J1200" s="16"/>
      <c r="K1200" s="16"/>
      <c r="L1200" s="16"/>
    </row>
    <row r="1201" spans="6:12">
      <c r="F1201" s="16"/>
      <c r="I1201" s="16"/>
      <c r="J1201" s="16"/>
      <c r="K1201" s="16"/>
      <c r="L1201" s="16"/>
    </row>
    <row r="1202" spans="6:12">
      <c r="F1202" s="16"/>
      <c r="I1202" s="16"/>
      <c r="J1202" s="16"/>
      <c r="K1202" s="16"/>
      <c r="L1202" s="16"/>
    </row>
    <row r="1203" spans="6:12">
      <c r="F1203" s="16"/>
      <c r="I1203" s="16"/>
      <c r="J1203" s="16"/>
      <c r="K1203" s="16"/>
      <c r="L1203" s="16"/>
    </row>
    <row r="1204" spans="6:12">
      <c r="F1204" s="16"/>
      <c r="I1204" s="16"/>
      <c r="J1204" s="16"/>
      <c r="K1204" s="16"/>
      <c r="L1204" s="16"/>
    </row>
    <row r="1205" spans="6:12">
      <c r="F1205" s="16"/>
      <c r="I1205" s="16"/>
      <c r="J1205" s="16"/>
      <c r="K1205" s="16"/>
      <c r="L1205" s="16"/>
    </row>
    <row r="1206" spans="6:12">
      <c r="F1206" s="16"/>
      <c r="I1206" s="16"/>
      <c r="J1206" s="16"/>
      <c r="K1206" s="16"/>
      <c r="L1206" s="16"/>
    </row>
    <row r="1207" spans="6:12">
      <c r="F1207" s="16"/>
      <c r="I1207" s="16"/>
      <c r="J1207" s="16"/>
      <c r="K1207" s="16"/>
      <c r="L1207" s="16"/>
    </row>
    <row r="1208" spans="6:12">
      <c r="F1208" s="16"/>
      <c r="I1208" s="16"/>
      <c r="J1208" s="16"/>
      <c r="K1208" s="16"/>
      <c r="L1208" s="16"/>
    </row>
    <row r="1209" spans="6:12">
      <c r="F1209" s="16"/>
      <c r="I1209" s="16"/>
      <c r="J1209" s="16"/>
      <c r="K1209" s="16"/>
      <c r="L1209" s="16"/>
    </row>
    <row r="1210" spans="6:12">
      <c r="F1210" s="16"/>
      <c r="I1210" s="16"/>
      <c r="J1210" s="16"/>
      <c r="K1210" s="16"/>
      <c r="L1210" s="16"/>
    </row>
    <row r="1211" spans="6:12">
      <c r="F1211" s="16"/>
      <c r="I1211" s="16"/>
      <c r="J1211" s="16"/>
      <c r="K1211" s="16"/>
      <c r="L1211" s="16"/>
    </row>
    <row r="1212" spans="6:12">
      <c r="F1212" s="16"/>
      <c r="I1212" s="16"/>
      <c r="J1212" s="16"/>
      <c r="K1212" s="16"/>
      <c r="L1212" s="16"/>
    </row>
    <row r="1213" spans="6:12">
      <c r="F1213" s="16"/>
      <c r="I1213" s="16"/>
      <c r="J1213" s="16"/>
      <c r="K1213" s="16"/>
      <c r="L1213" s="16"/>
    </row>
    <row r="1214" spans="6:12">
      <c r="F1214" s="16"/>
      <c r="I1214" s="16"/>
      <c r="J1214" s="16"/>
      <c r="K1214" s="16"/>
      <c r="L1214" s="16"/>
    </row>
    <row r="1215" spans="6:12">
      <c r="F1215" s="16"/>
      <c r="I1215" s="16"/>
      <c r="J1215" s="16"/>
      <c r="K1215" s="16"/>
      <c r="L1215" s="16"/>
    </row>
    <row r="1216" spans="6:12">
      <c r="F1216" s="16"/>
      <c r="I1216" s="16"/>
      <c r="J1216" s="16"/>
      <c r="K1216" s="16"/>
      <c r="L1216" s="16"/>
    </row>
    <row r="1217" spans="6:12">
      <c r="F1217" s="16"/>
      <c r="I1217" s="16"/>
      <c r="J1217" s="16"/>
      <c r="K1217" s="16"/>
      <c r="L1217" s="16"/>
    </row>
    <row r="1218" spans="6:12">
      <c r="F1218" s="16"/>
      <c r="I1218" s="16"/>
      <c r="J1218" s="16"/>
      <c r="K1218" s="16"/>
      <c r="L1218" s="16"/>
    </row>
    <row r="1219" spans="6:12">
      <c r="F1219" s="16"/>
      <c r="I1219" s="16"/>
      <c r="J1219" s="16"/>
      <c r="K1219" s="16"/>
      <c r="L1219" s="16"/>
    </row>
    <row r="1220" spans="6:12">
      <c r="F1220" s="16"/>
      <c r="I1220" s="16"/>
      <c r="J1220" s="16"/>
      <c r="K1220" s="16"/>
      <c r="L1220" s="16"/>
    </row>
    <row r="1221" spans="6:12">
      <c r="F1221" s="16"/>
      <c r="I1221" s="16"/>
      <c r="J1221" s="16"/>
      <c r="K1221" s="16"/>
      <c r="L1221" s="16"/>
    </row>
    <row r="1222" spans="6:12">
      <c r="F1222" s="16"/>
      <c r="I1222" s="16"/>
      <c r="J1222" s="16"/>
      <c r="K1222" s="16"/>
      <c r="L1222" s="16"/>
    </row>
    <row r="1223" spans="6:12">
      <c r="F1223" s="16"/>
      <c r="I1223" s="16"/>
      <c r="J1223" s="16"/>
      <c r="K1223" s="16"/>
      <c r="L1223" s="16"/>
    </row>
    <row r="1224" spans="6:12">
      <c r="F1224" s="16"/>
      <c r="I1224" s="16"/>
      <c r="J1224" s="16"/>
      <c r="K1224" s="16"/>
      <c r="L1224" s="16"/>
    </row>
    <row r="1225" spans="6:12">
      <c r="F1225" s="16"/>
      <c r="I1225" s="16"/>
      <c r="J1225" s="16"/>
      <c r="K1225" s="16"/>
      <c r="L1225" s="16"/>
    </row>
    <row r="1226" spans="6:12">
      <c r="F1226" s="16"/>
      <c r="I1226" s="16"/>
      <c r="J1226" s="16"/>
      <c r="K1226" s="16"/>
      <c r="L1226" s="16"/>
    </row>
    <row r="1227" spans="6:12">
      <c r="F1227" s="16"/>
      <c r="I1227" s="16"/>
      <c r="J1227" s="16"/>
      <c r="K1227" s="16"/>
      <c r="L1227" s="16"/>
    </row>
    <row r="1228" spans="6:12">
      <c r="F1228" s="16"/>
      <c r="I1228" s="16"/>
      <c r="J1228" s="16"/>
      <c r="K1228" s="16"/>
      <c r="L1228" s="16"/>
    </row>
    <row r="1229" spans="6:12">
      <c r="F1229" s="16"/>
      <c r="I1229" s="16"/>
      <c r="J1229" s="16"/>
      <c r="K1229" s="16"/>
      <c r="L1229" s="16"/>
    </row>
    <row r="1230" spans="6:12">
      <c r="F1230" s="16"/>
      <c r="I1230" s="16"/>
      <c r="J1230" s="16"/>
      <c r="K1230" s="16"/>
      <c r="L1230" s="16"/>
    </row>
    <row r="1231" spans="6:12">
      <c r="F1231" s="16"/>
      <c r="I1231" s="16"/>
      <c r="J1231" s="16"/>
      <c r="K1231" s="16"/>
      <c r="L1231" s="16"/>
    </row>
    <row r="1232" spans="6:12">
      <c r="F1232" s="16"/>
      <c r="I1232" s="16"/>
      <c r="J1232" s="16"/>
      <c r="K1232" s="16"/>
      <c r="L1232" s="16"/>
    </row>
    <row r="1233" spans="6:12">
      <c r="F1233" s="16"/>
      <c r="I1233" s="16"/>
      <c r="J1233" s="16"/>
      <c r="K1233" s="16"/>
      <c r="L1233" s="16"/>
    </row>
    <row r="1234" spans="6:12">
      <c r="F1234" s="16"/>
      <c r="I1234" s="16"/>
      <c r="J1234" s="16"/>
      <c r="K1234" s="16"/>
      <c r="L1234" s="16"/>
    </row>
    <row r="1235" spans="6:12">
      <c r="F1235" s="16"/>
      <c r="I1235" s="16"/>
      <c r="J1235" s="16"/>
      <c r="K1235" s="16"/>
      <c r="L1235" s="16"/>
    </row>
    <row r="1236" spans="6:12">
      <c r="F1236" s="16"/>
      <c r="I1236" s="16"/>
      <c r="J1236" s="16"/>
      <c r="K1236" s="16"/>
      <c r="L1236" s="16"/>
    </row>
    <row r="1237" spans="6:12">
      <c r="F1237" s="16"/>
      <c r="I1237" s="16"/>
      <c r="J1237" s="16"/>
      <c r="K1237" s="16"/>
      <c r="L1237" s="16"/>
    </row>
    <row r="1238" spans="6:12">
      <c r="F1238" s="16"/>
      <c r="I1238" s="16"/>
      <c r="J1238" s="16"/>
      <c r="K1238" s="16"/>
      <c r="L1238" s="16"/>
    </row>
    <row r="1239" spans="6:12">
      <c r="F1239" s="16"/>
      <c r="I1239" s="16"/>
      <c r="J1239" s="16"/>
      <c r="K1239" s="16"/>
      <c r="L1239" s="16"/>
    </row>
    <row r="1240" spans="6:12">
      <c r="F1240" s="16"/>
      <c r="I1240" s="16"/>
      <c r="J1240" s="16"/>
      <c r="K1240" s="16"/>
      <c r="L1240" s="16"/>
    </row>
    <row r="1241" spans="6:12">
      <c r="F1241" s="16"/>
      <c r="I1241" s="16"/>
      <c r="J1241" s="16"/>
      <c r="K1241" s="16"/>
      <c r="L1241" s="16"/>
    </row>
    <row r="1242" spans="6:12">
      <c r="F1242" s="16"/>
      <c r="I1242" s="16"/>
      <c r="J1242" s="16"/>
      <c r="K1242" s="16"/>
      <c r="L1242" s="16"/>
    </row>
    <row r="1243" spans="6:12">
      <c r="F1243" s="16"/>
      <c r="I1243" s="16"/>
      <c r="J1243" s="16"/>
      <c r="K1243" s="16"/>
      <c r="L1243" s="16"/>
    </row>
    <row r="1244" spans="6:12">
      <c r="F1244" s="16"/>
      <c r="I1244" s="16"/>
      <c r="J1244" s="16"/>
      <c r="K1244" s="16"/>
      <c r="L1244" s="16"/>
    </row>
    <row r="1245" spans="6:12">
      <c r="F1245" s="16"/>
      <c r="I1245" s="16"/>
      <c r="J1245" s="16"/>
      <c r="K1245" s="16"/>
      <c r="L1245" s="16"/>
    </row>
    <row r="1246" spans="6:12">
      <c r="F1246" s="16"/>
      <c r="I1246" s="16"/>
      <c r="J1246" s="16"/>
      <c r="K1246" s="16"/>
      <c r="L1246" s="16"/>
    </row>
    <row r="1247" spans="6:12">
      <c r="F1247" s="16"/>
      <c r="I1247" s="16"/>
      <c r="J1247" s="16"/>
      <c r="K1247" s="16"/>
      <c r="L1247" s="16"/>
    </row>
    <row r="1248" spans="6:12">
      <c r="F1248" s="16"/>
      <c r="I1248" s="16"/>
      <c r="J1248" s="16"/>
      <c r="K1248" s="16"/>
      <c r="L1248" s="16"/>
    </row>
    <row r="1249" spans="6:12">
      <c r="F1249" s="16"/>
      <c r="I1249" s="16"/>
      <c r="J1249" s="16"/>
      <c r="K1249" s="16"/>
      <c r="L1249" s="16"/>
    </row>
    <row r="1250" spans="6:12">
      <c r="F1250" s="16"/>
      <c r="I1250" s="16"/>
      <c r="J1250" s="16"/>
      <c r="K1250" s="16"/>
      <c r="L1250" s="16"/>
    </row>
    <row r="1251" spans="6:12">
      <c r="F1251" s="16"/>
      <c r="I1251" s="16"/>
      <c r="J1251" s="16"/>
      <c r="K1251" s="16"/>
      <c r="L1251" s="16"/>
    </row>
    <row r="1252" spans="6:12">
      <c r="F1252" s="16"/>
      <c r="I1252" s="16"/>
      <c r="J1252" s="16"/>
      <c r="K1252" s="16"/>
      <c r="L1252" s="16"/>
    </row>
    <row r="1253" spans="6:12">
      <c r="F1253" s="16"/>
      <c r="I1253" s="16"/>
      <c r="J1253" s="16"/>
      <c r="K1253" s="16"/>
      <c r="L1253" s="16"/>
    </row>
    <row r="1254" spans="6:12">
      <c r="F1254" s="16"/>
      <c r="I1254" s="16"/>
      <c r="J1254" s="16"/>
      <c r="K1254" s="16"/>
      <c r="L1254" s="16"/>
    </row>
    <row r="1255" spans="6:12">
      <c r="F1255" s="16"/>
      <c r="I1255" s="16"/>
      <c r="J1255" s="16"/>
      <c r="K1255" s="16"/>
      <c r="L1255" s="16"/>
    </row>
    <row r="1256" spans="6:12">
      <c r="F1256" s="16"/>
      <c r="I1256" s="16"/>
      <c r="J1256" s="16"/>
      <c r="K1256" s="16"/>
      <c r="L1256" s="16"/>
    </row>
    <row r="1257" spans="6:12">
      <c r="F1257" s="16"/>
      <c r="I1257" s="16"/>
      <c r="J1257" s="16"/>
      <c r="K1257" s="16"/>
      <c r="L1257" s="16"/>
    </row>
    <row r="1258" spans="6:12">
      <c r="F1258" s="16"/>
      <c r="I1258" s="16"/>
      <c r="J1258" s="16"/>
      <c r="K1258" s="16"/>
      <c r="L1258" s="16"/>
    </row>
    <row r="1259" spans="6:12">
      <c r="F1259" s="16"/>
      <c r="I1259" s="16"/>
      <c r="J1259" s="16"/>
      <c r="K1259" s="16"/>
      <c r="L1259" s="16"/>
    </row>
    <row r="1260" spans="6:12">
      <c r="F1260" s="16"/>
      <c r="I1260" s="16"/>
      <c r="J1260" s="16"/>
      <c r="K1260" s="16"/>
      <c r="L1260" s="16"/>
    </row>
    <row r="1261" spans="6:12">
      <c r="F1261" s="16"/>
      <c r="I1261" s="16"/>
      <c r="J1261" s="16"/>
      <c r="K1261" s="16"/>
      <c r="L1261" s="16"/>
    </row>
    <row r="1262" spans="6:12">
      <c r="F1262" s="16"/>
      <c r="I1262" s="16"/>
      <c r="J1262" s="16"/>
      <c r="K1262" s="16"/>
      <c r="L1262" s="16"/>
    </row>
    <row r="1263" spans="6:12">
      <c r="F1263" s="16"/>
      <c r="I1263" s="16"/>
      <c r="J1263" s="16"/>
      <c r="K1263" s="16"/>
      <c r="L1263" s="16"/>
    </row>
    <row r="1264" spans="6:12">
      <c r="F1264" s="16"/>
      <c r="I1264" s="16"/>
      <c r="J1264" s="16"/>
      <c r="K1264" s="16"/>
      <c r="L1264" s="16"/>
    </row>
    <row r="1265" spans="6:12">
      <c r="F1265" s="16"/>
      <c r="I1265" s="16"/>
      <c r="J1265" s="16"/>
      <c r="K1265" s="16"/>
      <c r="L1265" s="16"/>
    </row>
    <row r="1266" spans="6:12">
      <c r="F1266" s="16"/>
      <c r="I1266" s="16"/>
      <c r="J1266" s="16"/>
      <c r="K1266" s="16"/>
      <c r="L1266" s="16"/>
    </row>
    <row r="1267" spans="6:12">
      <c r="F1267" s="16"/>
      <c r="I1267" s="16"/>
      <c r="J1267" s="16"/>
      <c r="K1267" s="16"/>
      <c r="L1267" s="16"/>
    </row>
    <row r="1268" spans="6:12">
      <c r="F1268" s="16"/>
      <c r="I1268" s="16"/>
      <c r="J1268" s="16"/>
      <c r="K1268" s="16"/>
      <c r="L1268" s="16"/>
    </row>
    <row r="1269" spans="6:12">
      <c r="F1269" s="16"/>
      <c r="I1269" s="16"/>
      <c r="J1269" s="16"/>
      <c r="K1269" s="16"/>
      <c r="L1269" s="16"/>
    </row>
    <row r="1270" spans="6:12">
      <c r="F1270" s="16"/>
      <c r="I1270" s="16"/>
      <c r="J1270" s="16"/>
      <c r="K1270" s="16"/>
      <c r="L1270" s="16"/>
    </row>
    <row r="1271" spans="6:12">
      <c r="F1271" s="16"/>
      <c r="I1271" s="16"/>
      <c r="J1271" s="16"/>
      <c r="K1271" s="16"/>
      <c r="L1271" s="16"/>
    </row>
    <row r="1272" spans="6:12">
      <c r="F1272" s="16"/>
      <c r="I1272" s="16"/>
      <c r="J1272" s="16"/>
      <c r="K1272" s="16"/>
      <c r="L1272" s="16"/>
    </row>
    <row r="1273" spans="6:12">
      <c r="F1273" s="16"/>
      <c r="I1273" s="16"/>
      <c r="J1273" s="16"/>
      <c r="K1273" s="16"/>
      <c r="L1273" s="16"/>
    </row>
    <row r="1274" spans="6:12">
      <c r="F1274" s="16"/>
      <c r="I1274" s="16"/>
      <c r="J1274" s="16"/>
      <c r="K1274" s="16"/>
      <c r="L1274" s="16"/>
    </row>
    <row r="1275" spans="6:12">
      <c r="F1275" s="16"/>
      <c r="I1275" s="16"/>
      <c r="J1275" s="16"/>
      <c r="K1275" s="16"/>
      <c r="L1275" s="16"/>
    </row>
    <row r="1276" spans="6:12">
      <c r="F1276" s="16"/>
      <c r="I1276" s="16"/>
      <c r="J1276" s="16"/>
      <c r="K1276" s="16"/>
      <c r="L1276" s="16"/>
    </row>
    <row r="1277" spans="6:12">
      <c r="F1277" s="16"/>
      <c r="I1277" s="16"/>
      <c r="J1277" s="16"/>
      <c r="K1277" s="16"/>
      <c r="L1277" s="16"/>
    </row>
    <row r="1278" spans="6:12">
      <c r="F1278" s="16"/>
      <c r="I1278" s="16"/>
      <c r="J1278" s="16"/>
      <c r="K1278" s="16"/>
      <c r="L1278" s="16"/>
    </row>
    <row r="1279" spans="6:12">
      <c r="F1279" s="16"/>
      <c r="I1279" s="16"/>
      <c r="J1279" s="16"/>
      <c r="K1279" s="16"/>
      <c r="L1279" s="16"/>
    </row>
    <row r="1280" spans="6:12">
      <c r="F1280" s="16"/>
      <c r="I1280" s="16"/>
      <c r="J1280" s="16"/>
      <c r="K1280" s="16"/>
      <c r="L1280" s="16"/>
    </row>
    <row r="1281" spans="6:12">
      <c r="F1281" s="16"/>
      <c r="I1281" s="16"/>
      <c r="J1281" s="16"/>
      <c r="K1281" s="16"/>
      <c r="L1281" s="16"/>
    </row>
    <row r="1282" spans="6:12">
      <c r="F1282" s="16"/>
      <c r="I1282" s="16"/>
      <c r="J1282" s="16"/>
      <c r="K1282" s="16"/>
      <c r="L1282" s="16"/>
    </row>
    <row r="1283" spans="6:12">
      <c r="F1283" s="16"/>
      <c r="I1283" s="16"/>
      <c r="J1283" s="16"/>
      <c r="K1283" s="16"/>
      <c r="L1283" s="16"/>
    </row>
    <row r="1284" spans="6:12">
      <c r="F1284" s="16"/>
      <c r="I1284" s="16"/>
      <c r="J1284" s="16"/>
      <c r="K1284" s="16"/>
      <c r="L1284" s="16"/>
    </row>
    <row r="1285" spans="6:12">
      <c r="F1285" s="16"/>
      <c r="I1285" s="16"/>
      <c r="J1285" s="16"/>
      <c r="K1285" s="16"/>
      <c r="L1285" s="16"/>
    </row>
    <row r="1286" spans="6:12">
      <c r="F1286" s="16"/>
      <c r="I1286" s="16"/>
      <c r="J1286" s="16"/>
      <c r="K1286" s="16"/>
      <c r="L1286" s="16"/>
    </row>
    <row r="1287" spans="6:12">
      <c r="F1287" s="16"/>
      <c r="I1287" s="16"/>
      <c r="J1287" s="16"/>
      <c r="K1287" s="16"/>
      <c r="L1287" s="16"/>
    </row>
    <row r="1288" spans="6:12">
      <c r="F1288" s="16"/>
      <c r="I1288" s="16"/>
      <c r="J1288" s="16"/>
      <c r="K1288" s="16"/>
      <c r="L1288" s="16"/>
    </row>
    <row r="1289" spans="6:12">
      <c r="F1289" s="16"/>
      <c r="I1289" s="16"/>
      <c r="J1289" s="16"/>
      <c r="K1289" s="16"/>
      <c r="L1289" s="16"/>
    </row>
    <row r="1290" spans="6:12">
      <c r="F1290" s="16"/>
      <c r="I1290" s="16"/>
      <c r="J1290" s="16"/>
      <c r="K1290" s="16"/>
      <c r="L1290" s="16"/>
    </row>
    <row r="1291" spans="6:12">
      <c r="F1291" s="16"/>
      <c r="I1291" s="16"/>
      <c r="J1291" s="16"/>
      <c r="K1291" s="16"/>
      <c r="L1291" s="16"/>
    </row>
    <row r="1292" spans="6:12">
      <c r="F1292" s="16"/>
      <c r="I1292" s="16"/>
      <c r="J1292" s="16"/>
      <c r="K1292" s="16"/>
      <c r="L1292" s="16"/>
    </row>
    <row r="1293" spans="6:12">
      <c r="F1293" s="16"/>
      <c r="I1293" s="16"/>
      <c r="J1293" s="16"/>
      <c r="K1293" s="16"/>
      <c r="L1293" s="16"/>
    </row>
    <row r="1294" spans="6:12">
      <c r="F1294" s="16"/>
      <c r="I1294" s="16"/>
      <c r="J1294" s="16"/>
      <c r="K1294" s="16"/>
      <c r="L1294" s="16"/>
    </row>
    <row r="1295" spans="6:12">
      <c r="F1295" s="16"/>
      <c r="I1295" s="16"/>
      <c r="J1295" s="16"/>
      <c r="K1295" s="16"/>
      <c r="L1295" s="16"/>
    </row>
    <row r="1296" spans="6:12">
      <c r="F1296" s="16"/>
      <c r="I1296" s="16"/>
      <c r="J1296" s="16"/>
      <c r="K1296" s="16"/>
      <c r="L1296" s="16"/>
    </row>
    <row r="1297" spans="6:12">
      <c r="F1297" s="16"/>
      <c r="I1297" s="16"/>
      <c r="J1297" s="16"/>
      <c r="K1297" s="16"/>
      <c r="L1297" s="16"/>
    </row>
    <row r="1298" spans="6:12">
      <c r="F1298" s="16"/>
      <c r="I1298" s="16"/>
      <c r="J1298" s="16"/>
      <c r="K1298" s="16"/>
      <c r="L1298" s="16"/>
    </row>
    <row r="1299" spans="6:12">
      <c r="F1299" s="16"/>
      <c r="I1299" s="16"/>
      <c r="J1299" s="16"/>
      <c r="K1299" s="16"/>
      <c r="L1299" s="16"/>
    </row>
    <row r="1300" spans="6:12">
      <c r="F1300" s="16"/>
      <c r="I1300" s="16"/>
      <c r="J1300" s="16"/>
      <c r="K1300" s="16"/>
      <c r="L1300" s="16"/>
    </row>
    <row r="1301" spans="6:12">
      <c r="F1301" s="16"/>
      <c r="I1301" s="16"/>
      <c r="J1301" s="16"/>
      <c r="K1301" s="16"/>
      <c r="L1301" s="16"/>
    </row>
    <row r="1302" spans="6:12">
      <c r="F1302" s="16"/>
      <c r="I1302" s="16"/>
      <c r="J1302" s="16"/>
      <c r="K1302" s="16"/>
      <c r="L1302" s="16"/>
    </row>
    <row r="1303" spans="6:12">
      <c r="F1303" s="16"/>
      <c r="I1303" s="16"/>
      <c r="J1303" s="16"/>
      <c r="K1303" s="16"/>
      <c r="L1303" s="16"/>
    </row>
    <row r="1304" spans="6:12">
      <c r="F1304" s="16"/>
      <c r="I1304" s="16"/>
      <c r="J1304" s="16"/>
      <c r="K1304" s="16"/>
      <c r="L1304" s="16"/>
    </row>
    <row r="1305" spans="6:12">
      <c r="F1305" s="16"/>
      <c r="I1305" s="16"/>
      <c r="J1305" s="16"/>
      <c r="K1305" s="16"/>
      <c r="L1305" s="16"/>
    </row>
    <row r="1306" spans="6:12">
      <c r="F1306" s="16"/>
      <c r="I1306" s="16"/>
      <c r="J1306" s="16"/>
      <c r="K1306" s="16"/>
      <c r="L1306" s="16"/>
    </row>
    <row r="1307" spans="6:12">
      <c r="F1307" s="16"/>
      <c r="I1307" s="16"/>
      <c r="J1307" s="16"/>
      <c r="K1307" s="16"/>
      <c r="L1307" s="16"/>
    </row>
    <row r="1308" spans="6:12">
      <c r="F1308" s="16"/>
      <c r="I1308" s="16"/>
      <c r="J1308" s="16"/>
      <c r="K1308" s="16"/>
      <c r="L1308" s="16"/>
    </row>
    <row r="1309" spans="6:12">
      <c r="F1309" s="16"/>
      <c r="I1309" s="16"/>
      <c r="J1309" s="16"/>
      <c r="K1309" s="16"/>
      <c r="L1309" s="16"/>
    </row>
    <row r="1310" spans="6:12">
      <c r="F1310" s="16"/>
      <c r="I1310" s="16"/>
      <c r="J1310" s="16"/>
      <c r="K1310" s="16"/>
      <c r="L1310" s="16"/>
    </row>
    <row r="1311" spans="6:12">
      <c r="F1311" s="16"/>
      <c r="I1311" s="16"/>
      <c r="J1311" s="16"/>
      <c r="K1311" s="16"/>
      <c r="L1311" s="16"/>
    </row>
    <row r="1312" spans="6:12">
      <c r="F1312" s="16"/>
      <c r="I1312" s="16"/>
      <c r="J1312" s="16"/>
      <c r="K1312" s="16"/>
      <c r="L1312" s="16"/>
    </row>
    <row r="1313" spans="6:12">
      <c r="F1313" s="16"/>
      <c r="I1313" s="16"/>
      <c r="J1313" s="16"/>
      <c r="K1313" s="16"/>
      <c r="L1313" s="16"/>
    </row>
    <row r="1314" spans="6:12">
      <c r="F1314" s="16"/>
      <c r="I1314" s="16"/>
      <c r="J1314" s="16"/>
      <c r="K1314" s="16"/>
      <c r="L1314" s="16"/>
    </row>
    <row r="1315" spans="6:12">
      <c r="F1315" s="16"/>
      <c r="I1315" s="16"/>
      <c r="J1315" s="16"/>
      <c r="K1315" s="16"/>
      <c r="L1315" s="16"/>
    </row>
    <row r="1316" spans="6:12">
      <c r="F1316" s="16"/>
      <c r="I1316" s="16"/>
      <c r="J1316" s="16"/>
      <c r="K1316" s="16"/>
      <c r="L1316" s="16"/>
    </row>
    <row r="1317" spans="6:12">
      <c r="F1317" s="16"/>
      <c r="I1317" s="16"/>
      <c r="J1317" s="16"/>
      <c r="K1317" s="16"/>
      <c r="L1317" s="16"/>
    </row>
    <row r="1318" spans="6:12">
      <c r="F1318" s="16"/>
      <c r="I1318" s="16"/>
      <c r="J1318" s="16"/>
      <c r="K1318" s="16"/>
      <c r="L1318" s="16"/>
    </row>
    <row r="1319" spans="6:12">
      <c r="F1319" s="16"/>
      <c r="I1319" s="16"/>
      <c r="J1319" s="16"/>
      <c r="K1319" s="16"/>
      <c r="L1319" s="16"/>
    </row>
    <row r="1320" spans="6:12">
      <c r="F1320" s="16"/>
      <c r="I1320" s="16"/>
      <c r="J1320" s="16"/>
      <c r="K1320" s="16"/>
      <c r="L1320" s="16"/>
    </row>
    <row r="1321" spans="6:12">
      <c r="F1321" s="16"/>
      <c r="I1321" s="16"/>
      <c r="J1321" s="16"/>
      <c r="K1321" s="16"/>
      <c r="L1321" s="16"/>
    </row>
    <row r="1322" spans="6:12">
      <c r="F1322" s="16"/>
      <c r="I1322" s="16"/>
      <c r="J1322" s="16"/>
      <c r="K1322" s="16"/>
      <c r="L1322" s="16"/>
    </row>
    <row r="1323" spans="6:12">
      <c r="F1323" s="16"/>
      <c r="I1323" s="16"/>
      <c r="J1323" s="16"/>
      <c r="K1323" s="16"/>
      <c r="L1323" s="16"/>
    </row>
    <row r="1324" spans="6:12">
      <c r="F1324" s="16"/>
      <c r="I1324" s="16"/>
      <c r="J1324" s="16"/>
      <c r="K1324" s="16"/>
      <c r="L1324" s="16"/>
    </row>
    <row r="1325" spans="6:12">
      <c r="F1325" s="16"/>
      <c r="I1325" s="16"/>
      <c r="J1325" s="16"/>
      <c r="K1325" s="16"/>
      <c r="L1325" s="16"/>
    </row>
    <row r="1326" spans="6:12">
      <c r="F1326" s="16"/>
      <c r="I1326" s="16"/>
      <c r="J1326" s="16"/>
      <c r="K1326" s="16"/>
      <c r="L1326" s="16"/>
    </row>
    <row r="1327" spans="6:12">
      <c r="F1327" s="16"/>
      <c r="I1327" s="16"/>
      <c r="J1327" s="16"/>
      <c r="K1327" s="16"/>
      <c r="L1327" s="16"/>
    </row>
    <row r="1328" spans="6:12">
      <c r="F1328" s="16"/>
      <c r="I1328" s="16"/>
      <c r="J1328" s="16"/>
      <c r="K1328" s="16"/>
      <c r="L1328" s="16"/>
    </row>
    <row r="1329" spans="6:12">
      <c r="F1329" s="16"/>
      <c r="I1329" s="16"/>
      <c r="J1329" s="16"/>
      <c r="K1329" s="16"/>
      <c r="L1329" s="16"/>
    </row>
    <row r="1330" spans="6:12">
      <c r="F1330" s="16"/>
      <c r="I1330" s="16"/>
      <c r="J1330" s="16"/>
      <c r="K1330" s="16"/>
      <c r="L1330" s="16"/>
    </row>
    <row r="1331" spans="6:12">
      <c r="F1331" s="16"/>
      <c r="I1331" s="16"/>
      <c r="J1331" s="16"/>
      <c r="K1331" s="16"/>
      <c r="L1331" s="16"/>
    </row>
    <row r="1332" spans="6:12">
      <c r="F1332" s="16"/>
      <c r="I1332" s="16"/>
      <c r="J1332" s="16"/>
      <c r="K1332" s="16"/>
      <c r="L1332" s="16"/>
    </row>
    <row r="1333" spans="6:12">
      <c r="F1333" s="16"/>
      <c r="I1333" s="16"/>
      <c r="J1333" s="16"/>
      <c r="K1333" s="16"/>
      <c r="L1333" s="16"/>
    </row>
    <row r="1334" spans="6:12">
      <c r="F1334" s="16"/>
      <c r="I1334" s="16"/>
      <c r="J1334" s="16"/>
      <c r="K1334" s="16"/>
      <c r="L1334" s="16"/>
    </row>
    <row r="1335" spans="6:12">
      <c r="F1335" s="16"/>
      <c r="I1335" s="16"/>
      <c r="J1335" s="16"/>
      <c r="K1335" s="16"/>
      <c r="L1335" s="16"/>
    </row>
    <row r="1336" spans="6:12">
      <c r="F1336" s="16"/>
      <c r="I1336" s="16"/>
      <c r="J1336" s="16"/>
      <c r="K1336" s="16"/>
      <c r="L1336" s="16"/>
    </row>
    <row r="1337" spans="6:12">
      <c r="F1337" s="16"/>
      <c r="I1337" s="16"/>
      <c r="J1337" s="16"/>
      <c r="K1337" s="16"/>
      <c r="L1337" s="16"/>
    </row>
    <row r="1338" spans="6:12">
      <c r="F1338" s="16"/>
      <c r="I1338" s="16"/>
      <c r="J1338" s="16"/>
      <c r="K1338" s="16"/>
      <c r="L1338" s="16"/>
    </row>
    <row r="1339" spans="6:12">
      <c r="F1339" s="16"/>
      <c r="I1339" s="16"/>
      <c r="J1339" s="16"/>
      <c r="K1339" s="16"/>
      <c r="L1339" s="16"/>
    </row>
    <row r="1340" spans="6:12">
      <c r="F1340" s="16"/>
      <c r="I1340" s="16"/>
      <c r="J1340" s="16"/>
      <c r="K1340" s="16"/>
      <c r="L1340" s="16"/>
    </row>
    <row r="1341" spans="6:12">
      <c r="F1341" s="16"/>
      <c r="I1341" s="16"/>
      <c r="J1341" s="16"/>
      <c r="K1341" s="16"/>
      <c r="L1341" s="16"/>
    </row>
    <row r="1342" spans="6:12">
      <c r="F1342" s="16"/>
      <c r="I1342" s="16"/>
      <c r="J1342" s="16"/>
      <c r="K1342" s="16"/>
      <c r="L1342" s="16"/>
    </row>
    <row r="1343" spans="6:12">
      <c r="F1343" s="16"/>
      <c r="I1343" s="16"/>
      <c r="J1343" s="16"/>
      <c r="K1343" s="16"/>
      <c r="L1343" s="16"/>
    </row>
    <row r="1344" spans="6:12">
      <c r="F1344" s="16"/>
      <c r="I1344" s="16"/>
      <c r="J1344" s="16"/>
      <c r="K1344" s="16"/>
      <c r="L1344" s="16"/>
    </row>
    <row r="1345" spans="6:12">
      <c r="F1345" s="16"/>
      <c r="I1345" s="16"/>
      <c r="J1345" s="16"/>
      <c r="K1345" s="16"/>
      <c r="L1345" s="16"/>
    </row>
    <row r="1346" spans="6:12">
      <c r="F1346" s="16"/>
      <c r="I1346" s="16"/>
      <c r="J1346" s="16"/>
      <c r="K1346" s="16"/>
      <c r="L1346" s="16"/>
    </row>
    <row r="1347" spans="6:12">
      <c r="F1347" s="16"/>
      <c r="I1347" s="16"/>
      <c r="J1347" s="16"/>
      <c r="K1347" s="16"/>
      <c r="L1347" s="16"/>
    </row>
    <row r="1348" spans="6:12">
      <c r="F1348" s="16"/>
      <c r="I1348" s="16"/>
      <c r="J1348" s="16"/>
      <c r="K1348" s="16"/>
      <c r="L1348" s="16"/>
    </row>
    <row r="1349" spans="6:12">
      <c r="F1349" s="16"/>
      <c r="I1349" s="16"/>
      <c r="J1349" s="16"/>
      <c r="K1349" s="16"/>
      <c r="L1349" s="16"/>
    </row>
    <row r="1350" spans="6:12">
      <c r="F1350" s="16"/>
      <c r="I1350" s="16"/>
      <c r="J1350" s="16"/>
      <c r="K1350" s="16"/>
      <c r="L1350" s="16"/>
    </row>
    <row r="1351" spans="6:12">
      <c r="F1351" s="16"/>
      <c r="I1351" s="16"/>
      <c r="J1351" s="16"/>
      <c r="K1351" s="16"/>
      <c r="L1351" s="16"/>
    </row>
    <row r="1352" spans="6:12">
      <c r="F1352" s="16"/>
      <c r="I1352" s="16"/>
      <c r="J1352" s="16"/>
      <c r="K1352" s="16"/>
      <c r="L1352" s="16"/>
    </row>
    <row r="1353" spans="6:12">
      <c r="F1353" s="16"/>
      <c r="I1353" s="16"/>
      <c r="J1353" s="16"/>
      <c r="K1353" s="16"/>
      <c r="L1353" s="16"/>
    </row>
    <row r="1354" spans="6:12">
      <c r="F1354" s="16"/>
      <c r="I1354" s="16"/>
      <c r="J1354" s="16"/>
      <c r="K1354" s="16"/>
      <c r="L1354" s="16"/>
    </row>
    <row r="1355" spans="6:12">
      <c r="F1355" s="16"/>
      <c r="I1355" s="16"/>
      <c r="J1355" s="16"/>
      <c r="K1355" s="16"/>
      <c r="L1355" s="16"/>
    </row>
    <row r="1356" spans="6:12">
      <c r="F1356" s="16"/>
      <c r="I1356" s="16"/>
      <c r="J1356" s="16"/>
      <c r="K1356" s="16"/>
      <c r="L1356" s="16"/>
    </row>
    <row r="1357" spans="6:12">
      <c r="F1357" s="16"/>
      <c r="I1357" s="16"/>
      <c r="J1357" s="16"/>
      <c r="K1357" s="16"/>
      <c r="L1357" s="16"/>
    </row>
    <row r="1358" spans="6:12">
      <c r="F1358" s="16"/>
      <c r="I1358" s="16"/>
      <c r="J1358" s="16"/>
      <c r="K1358" s="16"/>
      <c r="L1358" s="16"/>
    </row>
    <row r="1359" spans="6:12">
      <c r="F1359" s="16"/>
      <c r="I1359" s="16"/>
      <c r="J1359" s="16"/>
      <c r="K1359" s="16"/>
      <c r="L1359" s="16"/>
    </row>
    <row r="1360" spans="6:12">
      <c r="F1360" s="16"/>
      <c r="I1360" s="16"/>
      <c r="J1360" s="16"/>
      <c r="K1360" s="16"/>
      <c r="L1360" s="16"/>
    </row>
    <row r="1361" spans="6:12">
      <c r="F1361" s="16"/>
      <c r="I1361" s="16"/>
      <c r="J1361" s="16"/>
      <c r="K1361" s="16"/>
      <c r="L1361" s="16"/>
    </row>
    <row r="1362" spans="6:12">
      <c r="F1362" s="16"/>
      <c r="I1362" s="16"/>
      <c r="J1362" s="16"/>
      <c r="K1362" s="16"/>
      <c r="L1362" s="16"/>
    </row>
    <row r="1363" spans="6:12">
      <c r="F1363" s="16"/>
      <c r="I1363" s="16"/>
      <c r="J1363" s="16"/>
      <c r="K1363" s="16"/>
      <c r="L1363" s="16"/>
    </row>
    <row r="1364" spans="6:12">
      <c r="F1364" s="16"/>
      <c r="I1364" s="16"/>
      <c r="J1364" s="16"/>
      <c r="K1364" s="16"/>
      <c r="L1364" s="16"/>
    </row>
    <row r="1365" spans="6:12">
      <c r="F1365" s="16"/>
      <c r="I1365" s="16"/>
      <c r="J1365" s="16"/>
      <c r="K1365" s="16"/>
      <c r="L1365" s="16"/>
    </row>
    <row r="1366" spans="6:12">
      <c r="F1366" s="16"/>
      <c r="I1366" s="16"/>
      <c r="J1366" s="16"/>
      <c r="K1366" s="16"/>
      <c r="L1366" s="16"/>
    </row>
    <row r="1367" spans="6:12">
      <c r="F1367" s="16"/>
      <c r="I1367" s="16"/>
      <c r="J1367" s="16"/>
      <c r="K1367" s="16"/>
      <c r="L1367" s="16"/>
    </row>
    <row r="1368" spans="6:12">
      <c r="F1368" s="16"/>
      <c r="I1368" s="16"/>
      <c r="J1368" s="16"/>
      <c r="K1368" s="16"/>
      <c r="L1368" s="16"/>
    </row>
    <row r="1369" spans="6:12">
      <c r="F1369" s="16"/>
      <c r="I1369" s="16"/>
      <c r="J1369" s="16"/>
      <c r="K1369" s="16"/>
      <c r="L1369" s="16"/>
    </row>
    <row r="1370" spans="6:12">
      <c r="F1370" s="16"/>
      <c r="I1370" s="16"/>
      <c r="J1370" s="16"/>
      <c r="K1370" s="16"/>
      <c r="L1370" s="16"/>
    </row>
    <row r="1371" spans="6:12">
      <c r="F1371" s="16"/>
      <c r="I1371" s="16"/>
      <c r="J1371" s="16"/>
      <c r="K1371" s="16"/>
      <c r="L1371" s="16"/>
    </row>
    <row r="1372" spans="6:12">
      <c r="F1372" s="16"/>
      <c r="I1372" s="16"/>
      <c r="J1372" s="16"/>
      <c r="K1372" s="16"/>
      <c r="L1372" s="16"/>
    </row>
    <row r="1373" spans="6:12">
      <c r="F1373" s="16"/>
      <c r="I1373" s="16"/>
      <c r="J1373" s="16"/>
      <c r="K1373" s="16"/>
      <c r="L1373" s="16"/>
    </row>
    <row r="1374" spans="6:12">
      <c r="F1374" s="16"/>
      <c r="I1374" s="16"/>
      <c r="J1374" s="16"/>
      <c r="K1374" s="16"/>
      <c r="L1374" s="16"/>
    </row>
    <row r="1375" spans="6:12">
      <c r="F1375" s="16"/>
      <c r="I1375" s="16"/>
      <c r="J1375" s="16"/>
      <c r="K1375" s="16"/>
      <c r="L1375" s="16"/>
    </row>
    <row r="1376" spans="6:12">
      <c r="F1376" s="16"/>
      <c r="I1376" s="16"/>
      <c r="J1376" s="16"/>
      <c r="K1376" s="16"/>
      <c r="L1376" s="16"/>
    </row>
    <row r="1377" spans="6:12">
      <c r="F1377" s="16"/>
      <c r="I1377" s="16"/>
      <c r="J1377" s="16"/>
      <c r="K1377" s="16"/>
      <c r="L1377" s="16"/>
    </row>
    <row r="1378" spans="6:12">
      <c r="F1378" s="16"/>
      <c r="I1378" s="16"/>
      <c r="J1378" s="16"/>
      <c r="K1378" s="16"/>
      <c r="L1378" s="16"/>
    </row>
    <row r="1379" spans="6:12">
      <c r="F1379" s="16"/>
      <c r="I1379" s="16"/>
      <c r="J1379" s="16"/>
      <c r="K1379" s="16"/>
      <c r="L1379" s="16"/>
    </row>
    <row r="1380" spans="6:12">
      <c r="F1380" s="16"/>
      <c r="I1380" s="16"/>
      <c r="J1380" s="16"/>
      <c r="K1380" s="16"/>
      <c r="L1380" s="16"/>
    </row>
    <row r="1381" spans="6:12">
      <c r="F1381" s="16"/>
      <c r="I1381" s="16"/>
      <c r="J1381" s="16"/>
      <c r="K1381" s="16"/>
      <c r="L1381" s="16"/>
    </row>
    <row r="1382" spans="6:12">
      <c r="F1382" s="16"/>
      <c r="I1382" s="16"/>
      <c r="J1382" s="16"/>
      <c r="K1382" s="16"/>
      <c r="L1382" s="16"/>
    </row>
    <row r="1383" spans="6:12">
      <c r="F1383" s="16"/>
      <c r="I1383" s="16"/>
      <c r="J1383" s="16"/>
      <c r="K1383" s="16"/>
      <c r="L1383" s="16"/>
    </row>
    <row r="1384" spans="6:12">
      <c r="F1384" s="16"/>
      <c r="I1384" s="16"/>
      <c r="J1384" s="16"/>
      <c r="K1384" s="16"/>
      <c r="L1384" s="16"/>
    </row>
    <row r="1385" spans="6:12">
      <c r="F1385" s="16"/>
      <c r="I1385" s="16"/>
      <c r="J1385" s="16"/>
      <c r="K1385" s="16"/>
      <c r="L1385" s="16"/>
    </row>
    <row r="1386" spans="6:12">
      <c r="F1386" s="16"/>
      <c r="I1386" s="16"/>
      <c r="J1386" s="16"/>
      <c r="K1386" s="16"/>
      <c r="L1386" s="16"/>
    </row>
    <row r="1387" spans="6:12">
      <c r="F1387" s="16"/>
      <c r="I1387" s="16"/>
      <c r="J1387" s="16"/>
      <c r="K1387" s="16"/>
      <c r="L1387" s="16"/>
    </row>
    <row r="1388" spans="6:12">
      <c r="F1388" s="16"/>
      <c r="I1388" s="16"/>
      <c r="J1388" s="16"/>
      <c r="K1388" s="16"/>
      <c r="L1388" s="16"/>
    </row>
    <row r="1389" spans="6:12">
      <c r="F1389" s="16"/>
      <c r="I1389" s="16"/>
      <c r="J1389" s="16"/>
      <c r="K1389" s="16"/>
      <c r="L1389" s="16"/>
    </row>
    <row r="1390" spans="6:12">
      <c r="F1390" s="16"/>
      <c r="I1390" s="16"/>
      <c r="J1390" s="16"/>
      <c r="K1390" s="16"/>
      <c r="L1390" s="16"/>
    </row>
    <row r="1391" spans="6:12">
      <c r="F1391" s="16"/>
      <c r="I1391" s="16"/>
      <c r="J1391" s="16"/>
      <c r="K1391" s="16"/>
      <c r="L1391" s="16"/>
    </row>
    <row r="1392" spans="6:12">
      <c r="F1392" s="16"/>
      <c r="I1392" s="16"/>
      <c r="J1392" s="16"/>
      <c r="K1392" s="16"/>
      <c r="L1392" s="16"/>
    </row>
    <row r="1393" spans="6:12">
      <c r="F1393" s="16"/>
      <c r="I1393" s="16"/>
      <c r="J1393" s="16"/>
      <c r="K1393" s="16"/>
      <c r="L1393" s="16"/>
    </row>
    <row r="1394" spans="6:12">
      <c r="F1394" s="16"/>
      <c r="I1394" s="16"/>
      <c r="J1394" s="16"/>
      <c r="K1394" s="16"/>
      <c r="L1394" s="16"/>
    </row>
    <row r="1395" spans="6:12">
      <c r="F1395" s="16"/>
      <c r="I1395" s="16"/>
      <c r="J1395" s="16"/>
      <c r="K1395" s="16"/>
      <c r="L1395" s="16"/>
    </row>
    <row r="1396" spans="6:12">
      <c r="F1396" s="16"/>
      <c r="I1396" s="16"/>
      <c r="J1396" s="16"/>
      <c r="K1396" s="16"/>
      <c r="L1396" s="16"/>
    </row>
    <row r="1397" spans="6:12">
      <c r="F1397" s="16"/>
      <c r="I1397" s="16"/>
      <c r="J1397" s="16"/>
      <c r="K1397" s="16"/>
      <c r="L1397" s="16"/>
    </row>
    <row r="1398" spans="6:12">
      <c r="F1398" s="16"/>
      <c r="I1398" s="16"/>
      <c r="J1398" s="16"/>
      <c r="K1398" s="16"/>
      <c r="L1398" s="16"/>
    </row>
    <row r="1399" spans="6:12">
      <c r="F1399" s="16"/>
      <c r="I1399" s="16"/>
      <c r="J1399" s="16"/>
      <c r="K1399" s="16"/>
      <c r="L1399" s="16"/>
    </row>
    <row r="1400" spans="6:12">
      <c r="F1400" s="16"/>
      <c r="I1400" s="16"/>
      <c r="J1400" s="16"/>
      <c r="K1400" s="16"/>
      <c r="L1400" s="16"/>
    </row>
    <row r="1401" spans="6:12">
      <c r="F1401" s="16"/>
      <c r="I1401" s="16"/>
      <c r="J1401" s="16"/>
      <c r="K1401" s="16"/>
      <c r="L1401" s="16"/>
    </row>
    <row r="1402" spans="6:12">
      <c r="F1402" s="16"/>
      <c r="I1402" s="16"/>
      <c r="J1402" s="16"/>
      <c r="K1402" s="16"/>
      <c r="L1402" s="16"/>
    </row>
    <row r="1403" spans="6:12">
      <c r="F1403" s="16"/>
      <c r="I1403" s="16"/>
      <c r="J1403" s="16"/>
      <c r="K1403" s="16"/>
      <c r="L1403" s="16"/>
    </row>
    <row r="1404" spans="6:12">
      <c r="F1404" s="16"/>
      <c r="I1404" s="16"/>
      <c r="J1404" s="16"/>
      <c r="K1404" s="16"/>
      <c r="L1404" s="16"/>
    </row>
    <row r="1405" spans="6:12">
      <c r="F1405" s="16"/>
      <c r="I1405" s="16"/>
      <c r="J1405" s="16"/>
      <c r="K1405" s="16"/>
      <c r="L1405" s="16"/>
    </row>
    <row r="1406" spans="6:12">
      <c r="F1406" s="16"/>
      <c r="I1406" s="16"/>
      <c r="J1406" s="16"/>
      <c r="K1406" s="16"/>
      <c r="L1406" s="16"/>
    </row>
    <row r="1407" spans="6:12">
      <c r="F1407" s="16"/>
      <c r="I1407" s="16"/>
      <c r="J1407" s="16"/>
      <c r="K1407" s="16"/>
      <c r="L1407" s="16"/>
    </row>
    <row r="1408" spans="6:12">
      <c r="F1408" s="16"/>
      <c r="I1408" s="16"/>
      <c r="J1408" s="16"/>
      <c r="K1408" s="16"/>
      <c r="L1408" s="16"/>
    </row>
    <row r="1409" spans="6:12">
      <c r="F1409" s="16"/>
      <c r="I1409" s="16"/>
      <c r="J1409" s="16"/>
      <c r="K1409" s="16"/>
      <c r="L1409" s="16"/>
    </row>
    <row r="1410" spans="6:12">
      <c r="F1410" s="16"/>
      <c r="I1410" s="16"/>
      <c r="J1410" s="16"/>
      <c r="K1410" s="16"/>
      <c r="L1410" s="16"/>
    </row>
    <row r="1411" spans="6:12">
      <c r="F1411" s="16"/>
      <c r="I1411" s="16"/>
      <c r="J1411" s="16"/>
      <c r="K1411" s="16"/>
      <c r="L1411" s="16"/>
    </row>
    <row r="1412" spans="6:12">
      <c r="F1412" s="16"/>
      <c r="I1412" s="16"/>
      <c r="J1412" s="16"/>
      <c r="K1412" s="16"/>
      <c r="L1412" s="16"/>
    </row>
    <row r="1413" spans="6:12">
      <c r="F1413" s="16"/>
      <c r="I1413" s="16"/>
      <c r="J1413" s="16"/>
      <c r="K1413" s="16"/>
      <c r="L1413" s="16"/>
    </row>
    <row r="1414" spans="6:12">
      <c r="F1414" s="16"/>
      <c r="I1414" s="16"/>
      <c r="J1414" s="16"/>
      <c r="K1414" s="16"/>
      <c r="L1414" s="16"/>
    </row>
    <row r="1415" spans="6:12">
      <c r="F1415" s="16"/>
      <c r="I1415" s="16"/>
      <c r="J1415" s="16"/>
      <c r="K1415" s="16"/>
      <c r="L1415" s="16"/>
    </row>
    <row r="1416" spans="6:12">
      <c r="F1416" s="16"/>
      <c r="I1416" s="16"/>
      <c r="J1416" s="16"/>
      <c r="K1416" s="16"/>
      <c r="L1416" s="16"/>
    </row>
    <row r="1417" spans="6:12">
      <c r="F1417" s="16"/>
      <c r="I1417" s="16"/>
      <c r="J1417" s="16"/>
      <c r="K1417" s="16"/>
      <c r="L1417" s="16"/>
    </row>
    <row r="1418" spans="6:12">
      <c r="F1418" s="16"/>
      <c r="I1418" s="16"/>
      <c r="J1418" s="16"/>
      <c r="K1418" s="16"/>
      <c r="L1418" s="16"/>
    </row>
    <row r="1419" spans="6:12">
      <c r="F1419" s="16"/>
      <c r="I1419" s="16"/>
      <c r="J1419" s="16"/>
      <c r="K1419" s="16"/>
      <c r="L1419" s="16"/>
    </row>
    <row r="1420" spans="6:12">
      <c r="F1420" s="16"/>
      <c r="I1420" s="16"/>
      <c r="J1420" s="16"/>
      <c r="K1420" s="16"/>
      <c r="L1420" s="16"/>
    </row>
    <row r="1421" spans="6:12">
      <c r="F1421" s="16"/>
      <c r="I1421" s="16"/>
      <c r="J1421" s="16"/>
      <c r="K1421" s="16"/>
      <c r="L1421" s="16"/>
    </row>
    <row r="1422" spans="6:12">
      <c r="F1422" s="16"/>
      <c r="I1422" s="16"/>
      <c r="J1422" s="16"/>
      <c r="K1422" s="16"/>
      <c r="L1422" s="16"/>
    </row>
    <row r="1423" spans="6:12">
      <c r="F1423" s="16"/>
      <c r="I1423" s="16"/>
      <c r="J1423" s="16"/>
      <c r="K1423" s="16"/>
      <c r="L1423" s="16"/>
    </row>
    <row r="1424" spans="6:12">
      <c r="F1424" s="16"/>
      <c r="I1424" s="16"/>
      <c r="J1424" s="16"/>
      <c r="K1424" s="16"/>
      <c r="L1424" s="16"/>
    </row>
    <row r="1425" spans="6:12">
      <c r="F1425" s="16"/>
      <c r="I1425" s="16"/>
      <c r="J1425" s="16"/>
      <c r="K1425" s="16"/>
      <c r="L1425" s="16"/>
    </row>
    <row r="1426" spans="6:12">
      <c r="F1426" s="16"/>
      <c r="I1426" s="16"/>
      <c r="J1426" s="16"/>
      <c r="K1426" s="16"/>
      <c r="L1426" s="16"/>
    </row>
    <row r="1427" spans="6:12">
      <c r="F1427" s="16"/>
      <c r="I1427" s="16"/>
      <c r="J1427" s="16"/>
      <c r="K1427" s="16"/>
      <c r="L1427" s="16"/>
    </row>
    <row r="1428" spans="6:12">
      <c r="F1428" s="16"/>
      <c r="I1428" s="16"/>
      <c r="J1428" s="16"/>
      <c r="K1428" s="16"/>
      <c r="L1428" s="16"/>
    </row>
    <row r="1429" spans="6:12">
      <c r="F1429" s="16"/>
      <c r="I1429" s="16"/>
      <c r="J1429" s="16"/>
      <c r="K1429" s="16"/>
      <c r="L1429" s="16"/>
    </row>
    <row r="1430" spans="6:12">
      <c r="F1430" s="16"/>
      <c r="I1430" s="16"/>
      <c r="J1430" s="16"/>
      <c r="K1430" s="16"/>
      <c r="L1430" s="16"/>
    </row>
    <row r="1431" spans="6:12">
      <c r="F1431" s="16"/>
      <c r="I1431" s="16"/>
      <c r="J1431" s="16"/>
      <c r="K1431" s="16"/>
      <c r="L1431" s="16"/>
    </row>
    <row r="1432" spans="6:12">
      <c r="F1432" s="16"/>
      <c r="I1432" s="16"/>
      <c r="J1432" s="16"/>
      <c r="K1432" s="16"/>
      <c r="L1432" s="16"/>
    </row>
    <row r="1433" spans="6:12">
      <c r="F1433" s="16"/>
      <c r="I1433" s="16"/>
      <c r="J1433" s="16"/>
      <c r="K1433" s="16"/>
      <c r="L1433" s="16"/>
    </row>
    <row r="1434" spans="6:12">
      <c r="F1434" s="16"/>
      <c r="I1434" s="16"/>
      <c r="J1434" s="16"/>
      <c r="K1434" s="16"/>
      <c r="L1434" s="16"/>
    </row>
    <row r="1435" spans="6:12">
      <c r="F1435" s="16"/>
      <c r="I1435" s="16"/>
      <c r="J1435" s="16"/>
      <c r="K1435" s="16"/>
      <c r="L1435" s="16"/>
    </row>
    <row r="1436" spans="6:12">
      <c r="F1436" s="16"/>
      <c r="I1436" s="16"/>
      <c r="J1436" s="16"/>
      <c r="K1436" s="16"/>
      <c r="L1436" s="16"/>
    </row>
    <row r="1437" spans="6:12">
      <c r="F1437" s="16"/>
      <c r="I1437" s="16"/>
      <c r="J1437" s="16"/>
      <c r="K1437" s="16"/>
      <c r="L1437" s="16"/>
    </row>
    <row r="1438" spans="6:12">
      <c r="F1438" s="16"/>
      <c r="I1438" s="16"/>
      <c r="J1438" s="16"/>
      <c r="K1438" s="16"/>
      <c r="L1438" s="16"/>
    </row>
    <row r="1439" spans="6:12">
      <c r="F1439" s="16"/>
      <c r="I1439" s="16"/>
      <c r="J1439" s="16"/>
      <c r="K1439" s="16"/>
      <c r="L1439" s="16"/>
    </row>
    <row r="1440" spans="6:12">
      <c r="F1440" s="16"/>
      <c r="I1440" s="16"/>
      <c r="J1440" s="16"/>
      <c r="K1440" s="16"/>
      <c r="L1440" s="16"/>
    </row>
    <row r="1441" spans="6:12">
      <c r="F1441" s="16"/>
      <c r="I1441" s="16"/>
      <c r="J1441" s="16"/>
      <c r="K1441" s="16"/>
      <c r="L1441" s="16"/>
    </row>
    <row r="1442" spans="6:12">
      <c r="F1442" s="16"/>
      <c r="I1442" s="16"/>
      <c r="J1442" s="16"/>
      <c r="K1442" s="16"/>
      <c r="L1442" s="16"/>
    </row>
    <row r="1443" spans="6:12">
      <c r="F1443" s="16"/>
      <c r="I1443" s="16"/>
      <c r="J1443" s="16"/>
      <c r="K1443" s="16"/>
      <c r="L1443" s="16"/>
    </row>
    <row r="1444" spans="6:12">
      <c r="F1444" s="16"/>
      <c r="I1444" s="16"/>
      <c r="J1444" s="16"/>
      <c r="K1444" s="16"/>
      <c r="L1444" s="16"/>
    </row>
    <row r="1445" spans="6:12">
      <c r="F1445" s="16"/>
      <c r="I1445" s="16"/>
      <c r="J1445" s="16"/>
      <c r="K1445" s="16"/>
      <c r="L1445" s="16"/>
    </row>
    <row r="1446" spans="6:12">
      <c r="F1446" s="16"/>
      <c r="I1446" s="16"/>
      <c r="J1446" s="16"/>
      <c r="K1446" s="16"/>
      <c r="L1446" s="16"/>
    </row>
    <row r="1447" spans="6:12">
      <c r="F1447" s="16"/>
      <c r="I1447" s="16"/>
      <c r="J1447" s="16"/>
      <c r="K1447" s="16"/>
      <c r="L1447" s="16"/>
    </row>
    <row r="1448" spans="6:12">
      <c r="F1448" s="16"/>
      <c r="I1448" s="16"/>
      <c r="J1448" s="16"/>
      <c r="K1448" s="16"/>
      <c r="L1448" s="16"/>
    </row>
    <row r="1449" spans="6:12">
      <c r="F1449" s="16"/>
      <c r="I1449" s="16"/>
      <c r="J1449" s="16"/>
      <c r="K1449" s="16"/>
      <c r="L1449" s="16"/>
    </row>
    <row r="1450" spans="6:12">
      <c r="F1450" s="16"/>
      <c r="I1450" s="16"/>
      <c r="J1450" s="16"/>
      <c r="K1450" s="16"/>
      <c r="L1450" s="16"/>
    </row>
    <row r="1451" spans="6:12">
      <c r="F1451" s="16"/>
      <c r="I1451" s="16"/>
      <c r="J1451" s="16"/>
      <c r="K1451" s="16"/>
      <c r="L1451" s="16"/>
    </row>
    <row r="1452" spans="6:12">
      <c r="F1452" s="16"/>
      <c r="I1452" s="16"/>
      <c r="J1452" s="16"/>
      <c r="K1452" s="16"/>
      <c r="L1452" s="16"/>
    </row>
    <row r="1453" spans="6:12">
      <c r="F1453" s="16"/>
      <c r="I1453" s="16"/>
      <c r="J1453" s="16"/>
      <c r="K1453" s="16"/>
      <c r="L1453" s="16"/>
    </row>
    <row r="1454" spans="6:12">
      <c r="F1454" s="16"/>
      <c r="I1454" s="16"/>
      <c r="J1454" s="16"/>
      <c r="K1454" s="16"/>
      <c r="L1454" s="16"/>
    </row>
    <row r="1455" spans="6:12">
      <c r="F1455" s="16"/>
      <c r="I1455" s="16"/>
      <c r="J1455" s="16"/>
      <c r="K1455" s="16"/>
      <c r="L1455" s="16"/>
    </row>
    <row r="1456" spans="6:12">
      <c r="F1456" s="16"/>
      <c r="I1456" s="16"/>
      <c r="J1456" s="16"/>
      <c r="K1456" s="16"/>
      <c r="L1456" s="16"/>
    </row>
    <row r="1457" spans="6:12">
      <c r="F1457" s="16"/>
      <c r="I1457" s="16"/>
      <c r="J1457" s="16"/>
      <c r="K1457" s="16"/>
      <c r="L1457" s="16"/>
    </row>
    <row r="1458" spans="6:12">
      <c r="F1458" s="16"/>
      <c r="I1458" s="16"/>
      <c r="J1458" s="16"/>
      <c r="K1458" s="16"/>
      <c r="L1458" s="16"/>
    </row>
    <row r="1459" spans="6:12">
      <c r="F1459" s="16"/>
      <c r="I1459" s="16"/>
      <c r="J1459" s="16"/>
      <c r="K1459" s="16"/>
      <c r="L1459" s="16"/>
    </row>
    <row r="1460" spans="6:12">
      <c r="F1460" s="16"/>
      <c r="I1460" s="16"/>
      <c r="J1460" s="16"/>
      <c r="K1460" s="16"/>
      <c r="L1460" s="16"/>
    </row>
    <row r="1461" spans="6:12">
      <c r="F1461" s="16"/>
      <c r="I1461" s="16"/>
      <c r="J1461" s="16"/>
      <c r="K1461" s="16"/>
      <c r="L1461" s="16"/>
    </row>
    <row r="1462" spans="6:12">
      <c r="F1462" s="16"/>
      <c r="I1462" s="16"/>
      <c r="J1462" s="16"/>
      <c r="K1462" s="16"/>
      <c r="L1462" s="16"/>
    </row>
    <row r="1463" spans="6:12">
      <c r="F1463" s="16"/>
      <c r="I1463" s="16"/>
      <c r="J1463" s="16"/>
      <c r="K1463" s="16"/>
      <c r="L1463" s="16"/>
    </row>
    <row r="1464" spans="6:12">
      <c r="F1464" s="16"/>
      <c r="I1464" s="16"/>
      <c r="J1464" s="16"/>
      <c r="K1464" s="16"/>
      <c r="L1464" s="16"/>
    </row>
    <row r="1465" spans="6:12">
      <c r="F1465" s="16"/>
      <c r="I1465" s="16"/>
      <c r="J1465" s="16"/>
      <c r="K1465" s="16"/>
      <c r="L1465" s="16"/>
    </row>
    <row r="1466" spans="6:12">
      <c r="F1466" s="16"/>
      <c r="I1466" s="16"/>
      <c r="J1466" s="16"/>
      <c r="K1466" s="16"/>
      <c r="L1466" s="16"/>
    </row>
    <row r="1467" spans="6:12">
      <c r="F1467" s="16"/>
      <c r="I1467" s="16"/>
      <c r="J1467" s="16"/>
      <c r="K1467" s="16"/>
      <c r="L1467" s="16"/>
    </row>
    <row r="1468" spans="6:12">
      <c r="F1468" s="16"/>
      <c r="I1468" s="16"/>
      <c r="J1468" s="16"/>
      <c r="K1468" s="16"/>
      <c r="L1468" s="16"/>
    </row>
    <row r="1469" spans="6:12">
      <c r="F1469" s="16"/>
      <c r="I1469" s="16"/>
      <c r="J1469" s="16"/>
      <c r="K1469" s="16"/>
      <c r="L1469" s="16"/>
    </row>
    <row r="1470" spans="6:12">
      <c r="F1470" s="16"/>
      <c r="I1470" s="16"/>
      <c r="J1470" s="16"/>
      <c r="K1470" s="16"/>
      <c r="L1470" s="16"/>
    </row>
    <row r="1471" spans="6:12">
      <c r="F1471" s="16"/>
      <c r="I1471" s="16"/>
      <c r="J1471" s="16"/>
      <c r="K1471" s="16"/>
      <c r="L1471" s="16"/>
    </row>
    <row r="1472" spans="6:12">
      <c r="F1472" s="16"/>
      <c r="I1472" s="16"/>
      <c r="J1472" s="16"/>
      <c r="K1472" s="16"/>
      <c r="L1472" s="16"/>
    </row>
    <row r="1473" spans="6:12">
      <c r="F1473" s="16"/>
      <c r="I1473" s="16"/>
      <c r="J1473" s="16"/>
      <c r="K1473" s="16"/>
      <c r="L1473" s="16"/>
    </row>
    <row r="1474" spans="6:12">
      <c r="F1474" s="16"/>
      <c r="I1474" s="16"/>
      <c r="J1474" s="16"/>
      <c r="K1474" s="16"/>
      <c r="L1474" s="16"/>
    </row>
    <row r="1475" spans="6:12">
      <c r="F1475" s="16"/>
      <c r="I1475" s="16"/>
      <c r="J1475" s="16"/>
      <c r="K1475" s="16"/>
      <c r="L1475" s="16"/>
    </row>
    <row r="1476" spans="6:12">
      <c r="F1476" s="16"/>
      <c r="I1476" s="16"/>
      <c r="J1476" s="16"/>
      <c r="K1476" s="16"/>
      <c r="L1476" s="16"/>
    </row>
    <row r="1477" spans="6:12">
      <c r="F1477" s="16"/>
      <c r="I1477" s="16"/>
      <c r="J1477" s="16"/>
      <c r="K1477" s="16"/>
      <c r="L1477" s="16"/>
    </row>
    <row r="1478" spans="6:12">
      <c r="F1478" s="16"/>
      <c r="I1478" s="16"/>
      <c r="J1478" s="16"/>
      <c r="K1478" s="16"/>
      <c r="L1478" s="16"/>
    </row>
    <row r="1479" spans="6:12">
      <c r="F1479" s="16"/>
      <c r="I1479" s="16"/>
      <c r="J1479" s="16"/>
      <c r="K1479" s="16"/>
      <c r="L1479" s="16"/>
    </row>
    <row r="1480" spans="6:12">
      <c r="F1480" s="16"/>
      <c r="I1480" s="16"/>
      <c r="J1480" s="16"/>
      <c r="K1480" s="16"/>
      <c r="L1480" s="16"/>
    </row>
    <row r="1481" spans="6:12">
      <c r="F1481" s="16"/>
      <c r="I1481" s="16"/>
      <c r="J1481" s="16"/>
      <c r="K1481" s="16"/>
      <c r="L1481" s="16"/>
    </row>
    <row r="1482" spans="6:12">
      <c r="F1482" s="16"/>
      <c r="I1482" s="16"/>
      <c r="J1482" s="16"/>
      <c r="K1482" s="16"/>
      <c r="L1482" s="16"/>
    </row>
    <row r="1483" spans="6:12">
      <c r="F1483" s="16"/>
      <c r="I1483" s="16"/>
      <c r="J1483" s="16"/>
      <c r="K1483" s="16"/>
      <c r="L1483" s="16"/>
    </row>
    <row r="1484" spans="6:12">
      <c r="F1484" s="16"/>
      <c r="I1484" s="16"/>
      <c r="J1484" s="16"/>
      <c r="K1484" s="16"/>
      <c r="L1484" s="16"/>
    </row>
    <row r="1485" spans="6:12">
      <c r="F1485" s="16"/>
      <c r="I1485" s="16"/>
      <c r="J1485" s="16"/>
      <c r="K1485" s="16"/>
      <c r="L1485" s="16"/>
    </row>
    <row r="1486" spans="6:12">
      <c r="F1486" s="16"/>
      <c r="I1486" s="16"/>
      <c r="J1486" s="16"/>
      <c r="K1486" s="16"/>
      <c r="L1486" s="16"/>
    </row>
    <row r="1487" spans="6:12">
      <c r="F1487" s="16"/>
      <c r="I1487" s="16"/>
      <c r="J1487" s="16"/>
      <c r="K1487" s="16"/>
      <c r="L1487" s="16"/>
    </row>
    <row r="1488" spans="6:12">
      <c r="F1488" s="16"/>
      <c r="I1488" s="16"/>
      <c r="J1488" s="16"/>
      <c r="K1488" s="16"/>
      <c r="L1488" s="16"/>
    </row>
    <row r="1489" spans="6:12">
      <c r="F1489" s="16"/>
      <c r="I1489" s="16"/>
      <c r="J1489" s="16"/>
      <c r="K1489" s="16"/>
      <c r="L1489" s="16"/>
    </row>
    <row r="1490" spans="6:12">
      <c r="F1490" s="16"/>
      <c r="I1490" s="16"/>
      <c r="J1490" s="16"/>
      <c r="K1490" s="16"/>
      <c r="L1490" s="16"/>
    </row>
    <row r="1491" spans="6:12">
      <c r="F1491" s="16"/>
      <c r="I1491" s="16"/>
      <c r="J1491" s="16"/>
      <c r="K1491" s="16"/>
      <c r="L1491" s="16"/>
    </row>
    <row r="1492" spans="6:12">
      <c r="F1492" s="16"/>
      <c r="I1492" s="16"/>
      <c r="J1492" s="16"/>
      <c r="K1492" s="16"/>
      <c r="L1492" s="16"/>
    </row>
    <row r="1493" spans="6:12">
      <c r="F1493" s="16"/>
      <c r="I1493" s="16"/>
      <c r="J1493" s="16"/>
      <c r="K1493" s="16"/>
      <c r="L1493" s="16"/>
    </row>
    <row r="1494" spans="6:12">
      <c r="F1494" s="16"/>
      <c r="I1494" s="16"/>
      <c r="J1494" s="16"/>
      <c r="K1494" s="16"/>
      <c r="L1494" s="16"/>
    </row>
    <row r="1495" spans="6:12">
      <c r="F1495" s="16"/>
      <c r="I1495" s="16"/>
      <c r="J1495" s="16"/>
      <c r="K1495" s="16"/>
      <c r="L1495" s="16"/>
    </row>
    <row r="1496" spans="6:12">
      <c r="F1496" s="16"/>
      <c r="I1496" s="16"/>
      <c r="J1496" s="16"/>
      <c r="K1496" s="16"/>
      <c r="L1496" s="16"/>
    </row>
    <row r="1497" spans="6:12">
      <c r="F1497" s="16"/>
      <c r="I1497" s="16"/>
      <c r="J1497" s="16"/>
      <c r="K1497" s="16"/>
      <c r="L1497" s="16"/>
    </row>
    <row r="1498" spans="6:12">
      <c r="F1498" s="16"/>
      <c r="I1498" s="16"/>
      <c r="J1498" s="16"/>
      <c r="K1498" s="16"/>
      <c r="L1498" s="16"/>
    </row>
    <row r="1499" spans="6:12">
      <c r="F1499" s="16"/>
      <c r="I1499" s="16"/>
      <c r="J1499" s="16"/>
      <c r="K1499" s="16"/>
      <c r="L1499" s="16"/>
    </row>
    <row r="1500" spans="6:12">
      <c r="F1500" s="16"/>
      <c r="I1500" s="16"/>
      <c r="J1500" s="16"/>
      <c r="K1500" s="16"/>
      <c r="L1500" s="16"/>
    </row>
    <row r="1501" spans="6:12">
      <c r="F1501" s="16"/>
      <c r="I1501" s="16"/>
      <c r="J1501" s="16"/>
      <c r="K1501" s="16"/>
      <c r="L1501" s="16"/>
    </row>
    <row r="1502" spans="6:12">
      <c r="F1502" s="16"/>
      <c r="I1502" s="16"/>
      <c r="J1502" s="16"/>
      <c r="K1502" s="16"/>
      <c r="L1502" s="16"/>
    </row>
    <row r="1503" spans="6:12">
      <c r="F1503" s="16"/>
      <c r="I1503" s="16"/>
      <c r="J1503" s="16"/>
      <c r="K1503" s="16"/>
      <c r="L1503" s="16"/>
    </row>
    <row r="1504" spans="6:12">
      <c r="F1504" s="16"/>
      <c r="I1504" s="16"/>
      <c r="J1504" s="16"/>
      <c r="K1504" s="16"/>
      <c r="L1504" s="16"/>
    </row>
    <row r="1505" spans="6:12">
      <c r="F1505" s="16"/>
      <c r="I1505" s="16"/>
      <c r="J1505" s="16"/>
      <c r="K1505" s="16"/>
      <c r="L1505" s="16"/>
    </row>
    <row r="1506" spans="6:12">
      <c r="F1506" s="16"/>
      <c r="I1506" s="16"/>
      <c r="J1506" s="16"/>
      <c r="K1506" s="16"/>
      <c r="L1506" s="16"/>
    </row>
    <row r="1507" spans="6:12">
      <c r="F1507" s="16"/>
      <c r="I1507" s="16"/>
      <c r="J1507" s="16"/>
      <c r="K1507" s="16"/>
      <c r="L1507" s="16"/>
    </row>
    <row r="1508" spans="6:12">
      <c r="F1508" s="16"/>
      <c r="I1508" s="16"/>
      <c r="J1508" s="16"/>
      <c r="K1508" s="16"/>
      <c r="L1508" s="16"/>
    </row>
    <row r="1509" spans="6:12">
      <c r="F1509" s="16"/>
      <c r="I1509" s="16"/>
      <c r="J1509" s="16"/>
      <c r="K1509" s="16"/>
      <c r="L1509" s="16"/>
    </row>
    <row r="1510" spans="6:12">
      <c r="F1510" s="16"/>
      <c r="I1510" s="16"/>
      <c r="J1510" s="16"/>
      <c r="K1510" s="16"/>
      <c r="L1510" s="16"/>
    </row>
    <row r="1511" spans="6:12">
      <c r="F1511" s="16"/>
      <c r="I1511" s="16"/>
      <c r="J1511" s="16"/>
      <c r="K1511" s="16"/>
      <c r="L1511" s="16"/>
    </row>
    <row r="1512" spans="6:12">
      <c r="F1512" s="16"/>
      <c r="I1512" s="16"/>
      <c r="J1512" s="16"/>
      <c r="K1512" s="16"/>
      <c r="L1512" s="16"/>
    </row>
    <row r="1513" spans="6:12">
      <c r="F1513" s="16"/>
      <c r="I1513" s="16"/>
      <c r="J1513" s="16"/>
      <c r="K1513" s="16"/>
      <c r="L1513" s="16"/>
    </row>
    <row r="1514" spans="6:12">
      <c r="F1514" s="16"/>
      <c r="I1514" s="16"/>
      <c r="J1514" s="16"/>
      <c r="K1514" s="16"/>
      <c r="L1514" s="16"/>
    </row>
    <row r="1515" spans="6:12">
      <c r="F1515" s="16"/>
      <c r="I1515" s="16"/>
      <c r="J1515" s="16"/>
      <c r="K1515" s="16"/>
      <c r="L1515" s="16"/>
    </row>
    <row r="1516" spans="6:12">
      <c r="F1516" s="16"/>
      <c r="I1516" s="16"/>
      <c r="J1516" s="16"/>
      <c r="K1516" s="16"/>
      <c r="L1516" s="16"/>
    </row>
    <row r="1517" spans="6:12">
      <c r="F1517" s="16"/>
      <c r="I1517" s="16"/>
      <c r="J1517" s="16"/>
      <c r="K1517" s="16"/>
      <c r="L1517" s="16"/>
    </row>
    <row r="1518" spans="6:12">
      <c r="F1518" s="16"/>
      <c r="I1518" s="16"/>
      <c r="J1518" s="16"/>
      <c r="K1518" s="16"/>
      <c r="L1518" s="16"/>
    </row>
    <row r="1519" spans="6:12">
      <c r="F1519" s="16"/>
      <c r="I1519" s="16"/>
      <c r="J1519" s="16"/>
      <c r="K1519" s="16"/>
      <c r="L1519" s="16"/>
    </row>
    <row r="1520" spans="6:12">
      <c r="F1520" s="16"/>
      <c r="I1520" s="16"/>
      <c r="J1520" s="16"/>
      <c r="K1520" s="16"/>
      <c r="L1520" s="16"/>
    </row>
    <row r="1521" spans="6:12">
      <c r="F1521" s="16"/>
      <c r="I1521" s="16"/>
      <c r="J1521" s="16"/>
      <c r="K1521" s="16"/>
      <c r="L1521" s="16"/>
    </row>
    <row r="1522" spans="6:12">
      <c r="F1522" s="16"/>
      <c r="I1522" s="16"/>
      <c r="J1522" s="16"/>
      <c r="K1522" s="16"/>
      <c r="L1522" s="16"/>
    </row>
    <row r="1523" spans="6:12">
      <c r="F1523" s="16"/>
      <c r="I1523" s="16"/>
      <c r="J1523" s="16"/>
      <c r="K1523" s="16"/>
      <c r="L1523" s="16"/>
    </row>
    <row r="1524" spans="6:12">
      <c r="F1524" s="16"/>
      <c r="I1524" s="16"/>
      <c r="J1524" s="16"/>
      <c r="K1524" s="16"/>
      <c r="L1524" s="16"/>
    </row>
    <row r="1525" spans="6:12">
      <c r="F1525" s="16"/>
      <c r="I1525" s="16"/>
      <c r="J1525" s="16"/>
      <c r="K1525" s="16"/>
      <c r="L1525" s="16"/>
    </row>
    <row r="1526" spans="6:12">
      <c r="F1526" s="16"/>
      <c r="I1526" s="16"/>
      <c r="J1526" s="16"/>
      <c r="K1526" s="16"/>
      <c r="L1526" s="16"/>
    </row>
    <row r="1527" spans="6:12">
      <c r="F1527" s="16"/>
      <c r="I1527" s="16"/>
      <c r="J1527" s="16"/>
      <c r="K1527" s="16"/>
      <c r="L1527" s="16"/>
    </row>
    <row r="1528" spans="6:12">
      <c r="F1528" s="16"/>
      <c r="I1528" s="16"/>
      <c r="J1528" s="16"/>
      <c r="K1528" s="16"/>
      <c r="L1528" s="16"/>
    </row>
    <row r="1529" spans="6:12">
      <c r="F1529" s="16"/>
      <c r="I1529" s="16"/>
      <c r="J1529" s="16"/>
      <c r="K1529" s="16"/>
      <c r="L1529" s="16"/>
    </row>
    <row r="1530" spans="6:12">
      <c r="F1530" s="16"/>
      <c r="I1530" s="16"/>
      <c r="J1530" s="16"/>
      <c r="K1530" s="16"/>
      <c r="L1530" s="16"/>
    </row>
    <row r="1531" spans="6:12">
      <c r="F1531" s="16"/>
      <c r="I1531" s="16"/>
      <c r="J1531" s="16"/>
      <c r="K1531" s="16"/>
      <c r="L1531" s="16"/>
    </row>
    <row r="1532" spans="6:12">
      <c r="F1532" s="16"/>
      <c r="I1532" s="16"/>
      <c r="J1532" s="16"/>
      <c r="K1532" s="16"/>
      <c r="L1532" s="16"/>
    </row>
    <row r="1533" spans="6:12">
      <c r="F1533" s="16"/>
      <c r="I1533" s="16"/>
      <c r="J1533" s="16"/>
      <c r="K1533" s="16"/>
      <c r="L1533" s="16"/>
    </row>
    <row r="1534" spans="6:12">
      <c r="F1534" s="16"/>
      <c r="I1534" s="16"/>
      <c r="J1534" s="16"/>
      <c r="K1534" s="16"/>
      <c r="L1534" s="16"/>
    </row>
    <row r="1535" spans="6:12">
      <c r="F1535" s="16"/>
      <c r="I1535" s="16"/>
      <c r="J1535" s="16"/>
      <c r="K1535" s="16"/>
      <c r="L1535" s="16"/>
    </row>
    <row r="1536" spans="6:12">
      <c r="F1536" s="16"/>
      <c r="I1536" s="16"/>
      <c r="J1536" s="16"/>
      <c r="K1536" s="16"/>
      <c r="L1536" s="16"/>
    </row>
    <row r="1537" spans="6:12">
      <c r="F1537" s="16"/>
      <c r="I1537" s="16"/>
      <c r="J1537" s="16"/>
      <c r="K1537" s="16"/>
      <c r="L1537" s="16"/>
    </row>
    <row r="1538" spans="6:12">
      <c r="F1538" s="16"/>
      <c r="I1538" s="16"/>
      <c r="J1538" s="16"/>
      <c r="K1538" s="16"/>
      <c r="L1538" s="16"/>
    </row>
    <row r="1539" spans="6:12">
      <c r="F1539" s="16"/>
      <c r="I1539" s="16"/>
      <c r="J1539" s="16"/>
      <c r="K1539" s="16"/>
      <c r="L1539" s="16"/>
    </row>
    <row r="1540" spans="6:12">
      <c r="F1540" s="16"/>
      <c r="I1540" s="16"/>
      <c r="J1540" s="16"/>
      <c r="K1540" s="16"/>
      <c r="L1540" s="16"/>
    </row>
    <row r="1541" spans="6:12">
      <c r="F1541" s="16"/>
      <c r="I1541" s="16"/>
      <c r="J1541" s="16"/>
      <c r="K1541" s="16"/>
      <c r="L1541" s="16"/>
    </row>
    <row r="1542" spans="6:12">
      <c r="F1542" s="16"/>
      <c r="I1542" s="16"/>
      <c r="J1542" s="16"/>
      <c r="K1542" s="16"/>
      <c r="L1542" s="16"/>
    </row>
    <row r="1543" spans="6:12">
      <c r="F1543" s="16"/>
      <c r="I1543" s="16"/>
      <c r="J1543" s="16"/>
      <c r="K1543" s="16"/>
      <c r="L1543" s="16"/>
    </row>
    <row r="1544" spans="6:12">
      <c r="F1544" s="16"/>
      <c r="I1544" s="16"/>
      <c r="J1544" s="16"/>
      <c r="K1544" s="16"/>
      <c r="L1544" s="16"/>
    </row>
    <row r="1545" spans="6:12">
      <c r="F1545" s="16"/>
      <c r="I1545" s="16"/>
      <c r="J1545" s="16"/>
      <c r="K1545" s="16"/>
      <c r="L1545" s="16"/>
    </row>
    <row r="1546" spans="6:12">
      <c r="F1546" s="16"/>
      <c r="I1546" s="16"/>
      <c r="J1546" s="16"/>
      <c r="K1546" s="16"/>
      <c r="L1546" s="16"/>
    </row>
    <row r="1547" spans="6:12">
      <c r="F1547" s="16"/>
      <c r="I1547" s="16"/>
      <c r="J1547" s="16"/>
      <c r="K1547" s="16"/>
      <c r="L1547" s="16"/>
    </row>
    <row r="1548" spans="6:12">
      <c r="F1548" s="16"/>
      <c r="I1548" s="16"/>
      <c r="J1548" s="16"/>
      <c r="K1548" s="16"/>
      <c r="L1548" s="16"/>
    </row>
    <row r="1549" spans="6:12">
      <c r="F1549" s="16"/>
      <c r="I1549" s="16"/>
      <c r="J1549" s="16"/>
      <c r="K1549" s="16"/>
      <c r="L1549" s="16"/>
    </row>
    <row r="1550" spans="6:12">
      <c r="F1550" s="16"/>
      <c r="I1550" s="16"/>
      <c r="J1550" s="16"/>
      <c r="K1550" s="16"/>
      <c r="L1550" s="16"/>
    </row>
    <row r="1551" spans="6:12">
      <c r="F1551" s="16"/>
      <c r="I1551" s="16"/>
      <c r="J1551" s="16"/>
      <c r="K1551" s="16"/>
      <c r="L1551" s="16"/>
    </row>
    <row r="1552" spans="6:12">
      <c r="F1552" s="16"/>
      <c r="I1552" s="16"/>
      <c r="J1552" s="16"/>
      <c r="K1552" s="16"/>
      <c r="L1552" s="16"/>
    </row>
    <row r="1553" spans="6:12">
      <c r="F1553" s="16"/>
      <c r="I1553" s="16"/>
      <c r="J1553" s="16"/>
      <c r="K1553" s="16"/>
      <c r="L1553" s="16"/>
    </row>
    <row r="1554" spans="6:12">
      <c r="F1554" s="16"/>
      <c r="I1554" s="16"/>
      <c r="J1554" s="16"/>
      <c r="K1554" s="16"/>
      <c r="L1554" s="16"/>
    </row>
    <row r="1555" spans="6:12">
      <c r="F1555" s="16"/>
      <c r="I1555" s="16"/>
      <c r="J1555" s="16"/>
      <c r="K1555" s="16"/>
      <c r="L1555" s="16"/>
    </row>
    <row r="1556" spans="6:12">
      <c r="F1556" s="16"/>
      <c r="I1556" s="16"/>
      <c r="J1556" s="16"/>
      <c r="K1556" s="16"/>
      <c r="L1556" s="16"/>
    </row>
    <row r="1557" spans="6:12">
      <c r="F1557" s="16"/>
      <c r="I1557" s="16"/>
      <c r="J1557" s="16"/>
      <c r="K1557" s="16"/>
      <c r="L1557" s="16"/>
    </row>
    <row r="1558" spans="6:12">
      <c r="F1558" s="16"/>
      <c r="I1558" s="16"/>
      <c r="J1558" s="16"/>
      <c r="K1558" s="16"/>
      <c r="L1558" s="16"/>
    </row>
    <row r="1559" spans="6:12">
      <c r="F1559" s="16"/>
      <c r="I1559" s="16"/>
      <c r="J1559" s="16"/>
      <c r="K1559" s="16"/>
      <c r="L1559" s="16"/>
    </row>
    <row r="1560" spans="6:12">
      <c r="F1560" s="16"/>
      <c r="I1560" s="16"/>
      <c r="J1560" s="16"/>
      <c r="K1560" s="16"/>
      <c r="L1560" s="16"/>
    </row>
    <row r="1561" spans="6:12">
      <c r="F1561" s="16"/>
      <c r="I1561" s="16"/>
      <c r="J1561" s="16"/>
      <c r="K1561" s="16"/>
      <c r="L1561" s="16"/>
    </row>
    <row r="1562" spans="6:12">
      <c r="F1562" s="16"/>
      <c r="I1562" s="16"/>
      <c r="J1562" s="16"/>
      <c r="K1562" s="16"/>
      <c r="L1562" s="16"/>
    </row>
    <row r="1563" spans="6:12">
      <c r="F1563" s="16"/>
      <c r="I1563" s="16"/>
      <c r="J1563" s="16"/>
      <c r="K1563" s="16"/>
      <c r="L1563" s="16"/>
    </row>
    <row r="1564" spans="6:12">
      <c r="F1564" s="16"/>
      <c r="I1564" s="16"/>
      <c r="J1564" s="16"/>
      <c r="K1564" s="16"/>
      <c r="L1564" s="16"/>
    </row>
    <row r="1565" spans="6:12">
      <c r="F1565" s="16"/>
      <c r="I1565" s="16"/>
      <c r="J1565" s="16"/>
      <c r="K1565" s="16"/>
      <c r="L1565" s="16"/>
    </row>
    <row r="1566" spans="6:12">
      <c r="F1566" s="16"/>
      <c r="I1566" s="16"/>
      <c r="J1566" s="16"/>
      <c r="K1566" s="16"/>
      <c r="L1566" s="16"/>
    </row>
    <row r="1567" spans="6:12">
      <c r="F1567" s="16"/>
      <c r="I1567" s="16"/>
      <c r="J1567" s="16"/>
      <c r="K1567" s="16"/>
      <c r="L1567" s="16"/>
    </row>
    <row r="1568" spans="6:12">
      <c r="F1568" s="16"/>
      <c r="I1568" s="16"/>
      <c r="J1568" s="16"/>
      <c r="K1568" s="16"/>
      <c r="L1568" s="16"/>
    </row>
    <row r="1569" spans="6:12">
      <c r="F1569" s="16"/>
      <c r="I1569" s="16"/>
      <c r="J1569" s="16"/>
      <c r="K1569" s="16"/>
      <c r="L1569" s="16"/>
    </row>
    <row r="1570" spans="6:12">
      <c r="F1570" s="16"/>
      <c r="I1570" s="16"/>
      <c r="J1570" s="16"/>
      <c r="K1570" s="16"/>
      <c r="L1570" s="16"/>
    </row>
    <row r="1571" spans="6:12">
      <c r="F1571" s="16"/>
      <c r="I1571" s="16"/>
      <c r="J1571" s="16"/>
      <c r="K1571" s="16"/>
      <c r="L1571" s="16"/>
    </row>
    <row r="1572" spans="6:12">
      <c r="F1572" s="16"/>
      <c r="I1572" s="16"/>
      <c r="J1572" s="16"/>
      <c r="K1572" s="16"/>
      <c r="L1572" s="16"/>
    </row>
    <row r="1573" spans="6:12">
      <c r="F1573" s="16"/>
      <c r="I1573" s="16"/>
      <c r="J1573" s="16"/>
      <c r="K1573" s="16"/>
      <c r="L1573" s="16"/>
    </row>
    <row r="1574" spans="6:12">
      <c r="F1574" s="16"/>
      <c r="I1574" s="16"/>
      <c r="J1574" s="16"/>
      <c r="K1574" s="16"/>
      <c r="L1574" s="16"/>
    </row>
    <row r="1575" spans="6:12">
      <c r="F1575" s="16"/>
      <c r="I1575" s="16"/>
      <c r="J1575" s="16"/>
      <c r="K1575" s="16"/>
      <c r="L1575" s="16"/>
    </row>
    <row r="1576" spans="6:12">
      <c r="F1576" s="16"/>
      <c r="I1576" s="16"/>
      <c r="J1576" s="16"/>
      <c r="K1576" s="16"/>
      <c r="L1576" s="16"/>
    </row>
    <row r="1577" spans="6:12">
      <c r="F1577" s="16"/>
      <c r="I1577" s="16"/>
      <c r="J1577" s="16"/>
      <c r="K1577" s="16"/>
      <c r="L1577" s="16"/>
    </row>
    <row r="1578" spans="6:12">
      <c r="F1578" s="16"/>
      <c r="I1578" s="16"/>
      <c r="J1578" s="16"/>
      <c r="K1578" s="16"/>
      <c r="L1578" s="16"/>
    </row>
    <row r="1579" spans="6:12">
      <c r="F1579" s="16"/>
      <c r="I1579" s="16"/>
      <c r="J1579" s="16"/>
      <c r="K1579" s="16"/>
      <c r="L1579" s="16"/>
    </row>
    <row r="1580" spans="6:12">
      <c r="F1580" s="16"/>
      <c r="I1580" s="16"/>
      <c r="J1580" s="16"/>
      <c r="K1580" s="16"/>
      <c r="L1580" s="16"/>
    </row>
    <row r="1581" spans="6:12">
      <c r="F1581" s="16"/>
      <c r="I1581" s="16"/>
      <c r="J1581" s="16"/>
      <c r="K1581" s="16"/>
      <c r="L1581" s="16"/>
    </row>
    <row r="1582" spans="6:12">
      <c r="F1582" s="16"/>
      <c r="I1582" s="16"/>
      <c r="J1582" s="16"/>
      <c r="K1582" s="16"/>
      <c r="L1582" s="16"/>
    </row>
    <row r="1583" spans="6:12">
      <c r="F1583" s="16"/>
      <c r="I1583" s="16"/>
      <c r="J1583" s="16"/>
      <c r="K1583" s="16"/>
      <c r="L1583" s="16"/>
    </row>
    <row r="1584" spans="6:12">
      <c r="F1584" s="16"/>
      <c r="I1584" s="16"/>
      <c r="J1584" s="16"/>
      <c r="K1584" s="16"/>
      <c r="L1584" s="16"/>
    </row>
    <row r="1585" spans="6:12">
      <c r="F1585" s="16"/>
      <c r="I1585" s="16"/>
      <c r="J1585" s="16"/>
      <c r="K1585" s="16"/>
      <c r="L1585" s="16"/>
    </row>
    <row r="1586" spans="6:12">
      <c r="F1586" s="16"/>
      <c r="I1586" s="16"/>
      <c r="J1586" s="16"/>
      <c r="K1586" s="16"/>
      <c r="L1586" s="16"/>
    </row>
    <row r="1587" spans="6:12">
      <c r="F1587" s="16"/>
      <c r="I1587" s="16"/>
      <c r="J1587" s="16"/>
      <c r="K1587" s="16"/>
      <c r="L1587" s="16"/>
    </row>
    <row r="1588" spans="6:12">
      <c r="F1588" s="16"/>
      <c r="I1588" s="16"/>
      <c r="J1588" s="16"/>
      <c r="K1588" s="16"/>
      <c r="L1588" s="16"/>
    </row>
    <row r="1589" spans="6:12">
      <c r="F1589" s="16"/>
      <c r="I1589" s="16"/>
      <c r="J1589" s="16"/>
      <c r="K1589" s="16"/>
      <c r="L1589" s="16"/>
    </row>
    <row r="1590" spans="6:12">
      <c r="F1590" s="16"/>
      <c r="I1590" s="16"/>
      <c r="J1590" s="16"/>
      <c r="K1590" s="16"/>
      <c r="L1590" s="16"/>
    </row>
    <row r="1591" spans="6:12">
      <c r="F1591" s="16"/>
      <c r="I1591" s="16"/>
      <c r="J1591" s="16"/>
      <c r="K1591" s="16"/>
      <c r="L1591" s="16"/>
    </row>
    <row r="1592" spans="6:12">
      <c r="F1592" s="16"/>
      <c r="I1592" s="16"/>
      <c r="J1592" s="16"/>
      <c r="K1592" s="16"/>
      <c r="L1592" s="16"/>
    </row>
    <row r="1593" spans="6:12">
      <c r="F1593" s="16"/>
      <c r="I1593" s="16"/>
      <c r="J1593" s="16"/>
      <c r="K1593" s="16"/>
      <c r="L1593" s="16"/>
    </row>
    <row r="1594" spans="6:12">
      <c r="F1594" s="16"/>
      <c r="I1594" s="16"/>
      <c r="J1594" s="16"/>
      <c r="K1594" s="16"/>
      <c r="L1594" s="16"/>
    </row>
    <row r="1595" spans="6:12">
      <c r="F1595" s="16"/>
      <c r="I1595" s="16"/>
      <c r="J1595" s="16"/>
      <c r="K1595" s="16"/>
      <c r="L1595" s="16"/>
    </row>
    <row r="1596" spans="6:12">
      <c r="F1596" s="16"/>
      <c r="I1596" s="16"/>
      <c r="J1596" s="16"/>
      <c r="K1596" s="16"/>
      <c r="L1596" s="16"/>
    </row>
    <row r="1597" spans="6:12">
      <c r="F1597" s="16"/>
      <c r="I1597" s="16"/>
      <c r="J1597" s="16"/>
      <c r="K1597" s="16"/>
      <c r="L1597" s="16"/>
    </row>
    <row r="1598" spans="6:12">
      <c r="F1598" s="16"/>
      <c r="I1598" s="16"/>
      <c r="J1598" s="16"/>
      <c r="K1598" s="16"/>
      <c r="L1598" s="16"/>
    </row>
    <row r="1599" spans="6:12">
      <c r="F1599" s="16"/>
      <c r="I1599" s="16"/>
      <c r="J1599" s="16"/>
      <c r="K1599" s="16"/>
      <c r="L1599" s="16"/>
    </row>
    <row r="1600" spans="6:12">
      <c r="F1600" s="16"/>
      <c r="I1600" s="16"/>
      <c r="J1600" s="16"/>
      <c r="K1600" s="16"/>
      <c r="L1600" s="16"/>
    </row>
    <row r="1601" spans="6:12">
      <c r="F1601" s="16"/>
      <c r="I1601" s="16"/>
      <c r="J1601" s="16"/>
      <c r="K1601" s="16"/>
      <c r="L1601" s="16"/>
    </row>
    <row r="1602" spans="6:12">
      <c r="F1602" s="16"/>
      <c r="I1602" s="16"/>
      <c r="J1602" s="16"/>
      <c r="K1602" s="16"/>
      <c r="L1602" s="16"/>
    </row>
    <row r="1603" spans="6:12">
      <c r="F1603" s="16"/>
      <c r="I1603" s="16"/>
      <c r="J1603" s="16"/>
      <c r="K1603" s="16"/>
      <c r="L1603" s="16"/>
    </row>
    <row r="1604" spans="6:12">
      <c r="F1604" s="16"/>
      <c r="I1604" s="16"/>
      <c r="J1604" s="16"/>
      <c r="K1604" s="16"/>
      <c r="L1604" s="16"/>
    </row>
    <row r="1605" spans="6:12">
      <c r="F1605" s="16"/>
      <c r="I1605" s="16"/>
      <c r="J1605" s="16"/>
      <c r="K1605" s="16"/>
      <c r="L1605" s="16"/>
    </row>
    <row r="1606" spans="6:12">
      <c r="F1606" s="16"/>
      <c r="I1606" s="16"/>
      <c r="J1606" s="16"/>
      <c r="K1606" s="16"/>
      <c r="L1606" s="16"/>
    </row>
    <row r="1607" spans="6:12">
      <c r="F1607" s="16"/>
      <c r="I1607" s="16"/>
      <c r="J1607" s="16"/>
      <c r="K1607" s="16"/>
      <c r="L1607" s="16"/>
    </row>
    <row r="1608" spans="6:12">
      <c r="F1608" s="16"/>
      <c r="I1608" s="16"/>
      <c r="J1608" s="16"/>
      <c r="K1608" s="16"/>
      <c r="L1608" s="16"/>
    </row>
    <row r="1609" spans="6:12">
      <c r="F1609" s="16"/>
      <c r="I1609" s="16"/>
      <c r="J1609" s="16"/>
      <c r="K1609" s="16"/>
      <c r="L1609" s="16"/>
    </row>
    <row r="1610" spans="6:12">
      <c r="F1610" s="16"/>
      <c r="I1610" s="16"/>
      <c r="J1610" s="16"/>
      <c r="K1610" s="16"/>
      <c r="L1610" s="16"/>
    </row>
    <row r="1611" spans="6:12">
      <c r="F1611" s="16"/>
      <c r="I1611" s="16"/>
      <c r="J1611" s="16"/>
      <c r="K1611" s="16"/>
      <c r="L1611" s="16"/>
    </row>
    <row r="1612" spans="6:12">
      <c r="F1612" s="16"/>
      <c r="I1612" s="16"/>
      <c r="J1612" s="16"/>
      <c r="K1612" s="16"/>
      <c r="L1612" s="16"/>
    </row>
    <row r="1613" spans="6:12">
      <c r="F1613" s="16"/>
      <c r="I1613" s="16"/>
      <c r="J1613" s="16"/>
      <c r="K1613" s="16"/>
      <c r="L1613" s="16"/>
    </row>
    <row r="1614" spans="6:12">
      <c r="F1614" s="16"/>
      <c r="I1614" s="16"/>
      <c r="J1614" s="16"/>
      <c r="K1614" s="16"/>
      <c r="L1614" s="16"/>
    </row>
    <row r="1615" spans="6:12">
      <c r="F1615" s="16"/>
      <c r="I1615" s="16"/>
      <c r="J1615" s="16"/>
      <c r="K1615" s="16"/>
      <c r="L1615" s="16"/>
    </row>
    <row r="1616" spans="6:12">
      <c r="F1616" s="16"/>
      <c r="I1616" s="16"/>
      <c r="J1616" s="16"/>
      <c r="K1616" s="16"/>
      <c r="L1616" s="16"/>
    </row>
    <row r="1617" spans="6:12">
      <c r="F1617" s="16"/>
      <c r="I1617" s="16"/>
      <c r="J1617" s="16"/>
      <c r="K1617" s="16"/>
      <c r="L1617" s="16"/>
    </row>
    <row r="1618" spans="6:12">
      <c r="F1618" s="16"/>
      <c r="I1618" s="16"/>
      <c r="J1618" s="16"/>
      <c r="K1618" s="16"/>
      <c r="L1618" s="16"/>
    </row>
    <row r="1619" spans="6:12">
      <c r="F1619" s="16"/>
      <c r="I1619" s="16"/>
      <c r="J1619" s="16"/>
      <c r="K1619" s="16"/>
      <c r="L1619" s="16"/>
    </row>
    <row r="1620" spans="6:12">
      <c r="F1620" s="16"/>
      <c r="I1620" s="16"/>
      <c r="J1620" s="16"/>
      <c r="K1620" s="16"/>
      <c r="L1620" s="16"/>
    </row>
    <row r="1621" spans="6:12">
      <c r="F1621" s="16"/>
      <c r="I1621" s="16"/>
      <c r="J1621" s="16"/>
      <c r="K1621" s="16"/>
      <c r="L1621" s="16"/>
    </row>
    <row r="1622" spans="6:12">
      <c r="F1622" s="16"/>
      <c r="I1622" s="16"/>
      <c r="J1622" s="16"/>
      <c r="K1622" s="16"/>
      <c r="L1622" s="16"/>
    </row>
    <row r="1623" spans="6:12">
      <c r="F1623" s="16"/>
      <c r="I1623" s="16"/>
      <c r="J1623" s="16"/>
      <c r="K1623" s="16"/>
      <c r="L1623" s="16"/>
    </row>
    <row r="1624" spans="6:12">
      <c r="F1624" s="16"/>
      <c r="I1624" s="16"/>
      <c r="J1624" s="16"/>
      <c r="K1624" s="16"/>
      <c r="L1624" s="16"/>
    </row>
    <row r="1625" spans="6:12">
      <c r="F1625" s="16"/>
      <c r="I1625" s="16"/>
      <c r="J1625" s="16"/>
      <c r="K1625" s="16"/>
      <c r="L1625" s="16"/>
    </row>
    <row r="1626" spans="6:12">
      <c r="F1626" s="16"/>
      <c r="I1626" s="16"/>
      <c r="J1626" s="16"/>
      <c r="K1626" s="16"/>
      <c r="L1626" s="16"/>
    </row>
    <row r="1627" spans="6:12">
      <c r="F1627" s="16"/>
      <c r="I1627" s="16"/>
      <c r="J1627" s="16"/>
      <c r="K1627" s="16"/>
      <c r="L1627" s="16"/>
    </row>
    <row r="1628" spans="6:12">
      <c r="F1628" s="16"/>
      <c r="I1628" s="16"/>
      <c r="J1628" s="16"/>
      <c r="K1628" s="16"/>
      <c r="L1628" s="16"/>
    </row>
    <row r="1629" spans="6:12">
      <c r="F1629" s="16"/>
      <c r="I1629" s="16"/>
      <c r="J1629" s="16"/>
      <c r="K1629" s="16"/>
      <c r="L1629" s="16"/>
    </row>
    <row r="1630" spans="6:12">
      <c r="F1630" s="16"/>
      <c r="I1630" s="16"/>
      <c r="J1630" s="16"/>
      <c r="K1630" s="16"/>
      <c r="L1630" s="16"/>
    </row>
    <row r="1631" spans="6:12">
      <c r="F1631" s="16"/>
      <c r="I1631" s="16"/>
      <c r="J1631" s="16"/>
      <c r="K1631" s="16"/>
      <c r="L1631" s="16"/>
    </row>
    <row r="1632" spans="6:12">
      <c r="F1632" s="16"/>
      <c r="I1632" s="16"/>
      <c r="J1632" s="16"/>
      <c r="K1632" s="16"/>
      <c r="L1632" s="16"/>
    </row>
    <row r="1633" spans="6:12">
      <c r="F1633" s="16"/>
      <c r="I1633" s="16"/>
      <c r="J1633" s="16"/>
      <c r="K1633" s="16"/>
      <c r="L1633" s="16"/>
    </row>
    <row r="1634" spans="6:12">
      <c r="F1634" s="16"/>
      <c r="I1634" s="16"/>
      <c r="J1634" s="16"/>
      <c r="K1634" s="16"/>
      <c r="L1634" s="16"/>
    </row>
    <row r="1635" spans="6:12">
      <c r="F1635" s="16"/>
      <c r="I1635" s="16"/>
      <c r="J1635" s="16"/>
      <c r="K1635" s="16"/>
      <c r="L1635" s="16"/>
    </row>
    <row r="1636" spans="6:12">
      <c r="F1636" s="16"/>
      <c r="I1636" s="16"/>
      <c r="J1636" s="16"/>
      <c r="K1636" s="16"/>
      <c r="L1636" s="16"/>
    </row>
    <row r="1637" spans="6:12">
      <c r="F1637" s="16"/>
      <c r="I1637" s="16"/>
      <c r="J1637" s="16"/>
      <c r="K1637" s="16"/>
      <c r="L1637" s="16"/>
    </row>
    <row r="1638" spans="6:12">
      <c r="F1638" s="16"/>
      <c r="I1638" s="16"/>
      <c r="J1638" s="16"/>
      <c r="K1638" s="16"/>
      <c r="L1638" s="16"/>
    </row>
    <row r="1639" spans="6:12">
      <c r="F1639" s="16"/>
      <c r="I1639" s="16"/>
      <c r="J1639" s="16"/>
      <c r="K1639" s="16"/>
      <c r="L1639" s="16"/>
    </row>
    <row r="1640" spans="6:12">
      <c r="F1640" s="16"/>
      <c r="I1640" s="16"/>
      <c r="J1640" s="16"/>
      <c r="K1640" s="16"/>
      <c r="L1640" s="16"/>
    </row>
    <row r="1641" spans="6:12">
      <c r="F1641" s="16"/>
      <c r="I1641" s="16"/>
      <c r="J1641" s="16"/>
      <c r="K1641" s="16"/>
      <c r="L1641" s="16"/>
    </row>
    <row r="1642" spans="6:12">
      <c r="F1642" s="16"/>
      <c r="I1642" s="16"/>
      <c r="J1642" s="16"/>
      <c r="K1642" s="16"/>
      <c r="L1642" s="16"/>
    </row>
    <row r="1643" spans="6:12">
      <c r="F1643" s="16"/>
      <c r="I1643" s="16"/>
      <c r="J1643" s="16"/>
      <c r="K1643" s="16"/>
      <c r="L1643" s="16"/>
    </row>
    <row r="1644" spans="6:12">
      <c r="F1644" s="16"/>
      <c r="I1644" s="16"/>
      <c r="J1644" s="16"/>
      <c r="K1644" s="16"/>
      <c r="L1644" s="16"/>
    </row>
    <row r="1645" spans="6:12">
      <c r="F1645" s="16"/>
      <c r="I1645" s="16"/>
      <c r="J1645" s="16"/>
      <c r="K1645" s="16"/>
      <c r="L1645" s="16"/>
    </row>
    <row r="1646" spans="6:12">
      <c r="F1646" s="16"/>
      <c r="I1646" s="16"/>
      <c r="J1646" s="16"/>
      <c r="K1646" s="16"/>
      <c r="L1646" s="16"/>
    </row>
    <row r="1647" spans="6:12">
      <c r="F1647" s="16"/>
      <c r="I1647" s="16"/>
      <c r="J1647" s="16"/>
      <c r="K1647" s="16"/>
      <c r="L1647" s="16"/>
    </row>
    <row r="1648" spans="6:12">
      <c r="F1648" s="16"/>
      <c r="I1648" s="16"/>
      <c r="J1648" s="16"/>
      <c r="K1648" s="16"/>
      <c r="L1648" s="16"/>
    </row>
    <row r="1649" spans="6:12">
      <c r="F1649" s="16"/>
      <c r="I1649" s="16"/>
      <c r="J1649" s="16"/>
      <c r="K1649" s="16"/>
      <c r="L1649" s="16"/>
    </row>
    <row r="1650" spans="6:12">
      <c r="F1650" s="16"/>
      <c r="I1650" s="16"/>
      <c r="J1650" s="16"/>
      <c r="K1650" s="16"/>
      <c r="L1650" s="16"/>
    </row>
    <row r="1651" spans="6:12">
      <c r="F1651" s="16"/>
      <c r="I1651" s="16"/>
      <c r="J1651" s="16"/>
      <c r="K1651" s="16"/>
      <c r="L1651" s="16"/>
    </row>
    <row r="1652" spans="6:12">
      <c r="F1652" s="16"/>
      <c r="I1652" s="16"/>
      <c r="J1652" s="16"/>
      <c r="K1652" s="16"/>
      <c r="L1652" s="16"/>
    </row>
    <row r="1653" spans="6:12">
      <c r="F1653" s="16"/>
      <c r="I1653" s="16"/>
      <c r="J1653" s="16"/>
      <c r="K1653" s="16"/>
      <c r="L1653" s="16"/>
    </row>
    <row r="1654" spans="6:12">
      <c r="F1654" s="16"/>
      <c r="I1654" s="16"/>
      <c r="J1654" s="16"/>
      <c r="K1654" s="16"/>
      <c r="L1654" s="16"/>
    </row>
    <row r="1655" spans="6:12">
      <c r="F1655" s="16"/>
      <c r="I1655" s="16"/>
      <c r="J1655" s="16"/>
      <c r="K1655" s="16"/>
      <c r="L1655" s="16"/>
    </row>
    <row r="1656" spans="6:12">
      <c r="F1656" s="16"/>
      <c r="I1656" s="16"/>
      <c r="J1656" s="16"/>
      <c r="K1656" s="16"/>
      <c r="L1656" s="16"/>
    </row>
    <row r="1657" spans="6:12">
      <c r="F1657" s="16"/>
      <c r="I1657" s="16"/>
      <c r="J1657" s="16"/>
      <c r="K1657" s="16"/>
      <c r="L1657" s="16"/>
    </row>
    <row r="1658" spans="6:12">
      <c r="F1658" s="16"/>
      <c r="I1658" s="16"/>
      <c r="J1658" s="16"/>
      <c r="K1658" s="16"/>
      <c r="L1658" s="16"/>
    </row>
    <row r="1659" spans="6:12">
      <c r="F1659" s="16"/>
      <c r="I1659" s="16"/>
      <c r="J1659" s="16"/>
      <c r="K1659" s="16"/>
      <c r="L1659" s="16"/>
    </row>
    <row r="1660" spans="6:12">
      <c r="F1660" s="16"/>
      <c r="I1660" s="16"/>
      <c r="J1660" s="16"/>
      <c r="K1660" s="16"/>
      <c r="L1660" s="16"/>
    </row>
    <row r="1661" spans="6:12">
      <c r="F1661" s="16"/>
      <c r="I1661" s="16"/>
      <c r="J1661" s="16"/>
      <c r="K1661" s="16"/>
      <c r="L1661" s="16"/>
    </row>
    <row r="1662" spans="6:12">
      <c r="F1662" s="16"/>
      <c r="I1662" s="16"/>
      <c r="J1662" s="16"/>
      <c r="K1662" s="16"/>
      <c r="L1662" s="16"/>
    </row>
    <row r="1663" spans="6:12">
      <c r="F1663" s="16"/>
      <c r="I1663" s="16"/>
      <c r="J1663" s="16"/>
      <c r="K1663" s="16"/>
      <c r="L1663" s="16"/>
    </row>
    <row r="1664" spans="6:12">
      <c r="F1664" s="16"/>
      <c r="I1664" s="16"/>
      <c r="J1664" s="16"/>
      <c r="K1664" s="16"/>
      <c r="L1664" s="16"/>
    </row>
    <row r="1665" spans="6:12">
      <c r="F1665" s="16"/>
      <c r="I1665" s="16"/>
      <c r="J1665" s="16"/>
      <c r="K1665" s="16"/>
      <c r="L1665" s="16"/>
    </row>
    <row r="1666" spans="6:12">
      <c r="F1666" s="16"/>
      <c r="I1666" s="16"/>
      <c r="J1666" s="16"/>
      <c r="K1666" s="16"/>
      <c r="L1666" s="16"/>
    </row>
    <row r="1667" spans="6:12">
      <c r="F1667" s="16"/>
      <c r="I1667" s="16"/>
      <c r="J1667" s="16"/>
      <c r="K1667" s="16"/>
      <c r="L1667" s="16"/>
    </row>
    <row r="1668" spans="6:12">
      <c r="F1668" s="16"/>
      <c r="I1668" s="16"/>
      <c r="J1668" s="16"/>
      <c r="K1668" s="16"/>
      <c r="L1668" s="16"/>
    </row>
    <row r="1669" spans="6:12">
      <c r="F1669" s="16"/>
      <c r="I1669" s="16"/>
      <c r="J1669" s="16"/>
      <c r="K1669" s="16"/>
      <c r="L1669" s="16"/>
    </row>
    <row r="1670" spans="6:12">
      <c r="F1670" s="16"/>
      <c r="I1670" s="16"/>
      <c r="J1670" s="16"/>
      <c r="K1670" s="16"/>
      <c r="L1670" s="16"/>
    </row>
    <row r="1671" spans="6:12">
      <c r="F1671" s="16"/>
      <c r="I1671" s="16"/>
      <c r="J1671" s="16"/>
      <c r="K1671" s="16"/>
      <c r="L1671" s="16"/>
    </row>
    <row r="1672" spans="6:12">
      <c r="F1672" s="16"/>
      <c r="I1672" s="16"/>
      <c r="J1672" s="16"/>
      <c r="K1672" s="16"/>
      <c r="L1672" s="16"/>
    </row>
    <row r="1673" spans="6:12">
      <c r="F1673" s="16"/>
      <c r="I1673" s="16"/>
      <c r="J1673" s="16"/>
      <c r="K1673" s="16"/>
      <c r="L1673" s="16"/>
    </row>
    <row r="1674" spans="6:12">
      <c r="F1674" s="16"/>
      <c r="I1674" s="16"/>
      <c r="J1674" s="16"/>
      <c r="K1674" s="16"/>
      <c r="L1674" s="16"/>
    </row>
    <row r="1675" spans="6:12">
      <c r="F1675" s="16"/>
      <c r="I1675" s="16"/>
      <c r="J1675" s="16"/>
      <c r="K1675" s="16"/>
      <c r="L1675" s="16"/>
    </row>
    <row r="1676" spans="6:12">
      <c r="F1676" s="16"/>
      <c r="I1676" s="16"/>
      <c r="J1676" s="16"/>
      <c r="K1676" s="16"/>
      <c r="L1676" s="16"/>
    </row>
    <row r="1677" spans="6:12">
      <c r="F1677" s="16"/>
      <c r="I1677" s="16"/>
      <c r="J1677" s="16"/>
      <c r="K1677" s="16"/>
      <c r="L1677" s="16"/>
    </row>
    <row r="1678" spans="6:12">
      <c r="F1678" s="16"/>
      <c r="I1678" s="16"/>
      <c r="J1678" s="16"/>
      <c r="K1678" s="16"/>
      <c r="L1678" s="16"/>
    </row>
    <row r="1679" spans="6:12">
      <c r="F1679" s="16"/>
      <c r="I1679" s="16"/>
      <c r="J1679" s="16"/>
      <c r="K1679" s="16"/>
      <c r="L1679" s="16"/>
    </row>
    <row r="1680" spans="6:12">
      <c r="F1680" s="16"/>
      <c r="I1680" s="16"/>
      <c r="J1680" s="16"/>
      <c r="K1680" s="16"/>
      <c r="L1680" s="16"/>
    </row>
    <row r="1681" spans="6:12">
      <c r="F1681" s="16"/>
      <c r="I1681" s="16"/>
      <c r="J1681" s="16"/>
      <c r="K1681" s="16"/>
      <c r="L1681" s="16"/>
    </row>
    <row r="1682" spans="6:12">
      <c r="F1682" s="16"/>
      <c r="I1682" s="16"/>
      <c r="J1682" s="16"/>
      <c r="K1682" s="16"/>
      <c r="L1682" s="16"/>
    </row>
    <row r="1683" spans="6:12">
      <c r="F1683" s="16"/>
      <c r="I1683" s="16"/>
      <c r="J1683" s="16"/>
      <c r="K1683" s="16"/>
      <c r="L1683" s="16"/>
    </row>
    <row r="1684" spans="6:12">
      <c r="F1684" s="16"/>
      <c r="I1684" s="16"/>
      <c r="J1684" s="16"/>
      <c r="K1684" s="16"/>
      <c r="L1684" s="16"/>
    </row>
    <row r="1685" spans="6:12">
      <c r="F1685" s="16"/>
      <c r="I1685" s="16"/>
      <c r="J1685" s="16"/>
      <c r="K1685" s="16"/>
      <c r="L1685" s="16"/>
    </row>
    <row r="1686" spans="6:12">
      <c r="F1686" s="16"/>
      <c r="I1686" s="16"/>
      <c r="J1686" s="16"/>
      <c r="K1686" s="16"/>
      <c r="L1686" s="16"/>
    </row>
    <row r="1687" spans="6:12">
      <c r="F1687" s="16"/>
      <c r="I1687" s="16"/>
      <c r="J1687" s="16"/>
      <c r="K1687" s="16"/>
      <c r="L1687" s="16"/>
    </row>
    <row r="1688" spans="6:12">
      <c r="F1688" s="16"/>
      <c r="I1688" s="16"/>
      <c r="J1688" s="16"/>
      <c r="K1688" s="16"/>
      <c r="L1688" s="16"/>
    </row>
    <row r="1689" spans="6:12">
      <c r="F1689" s="16"/>
      <c r="I1689" s="16"/>
      <c r="J1689" s="16"/>
      <c r="K1689" s="16"/>
      <c r="L1689" s="16"/>
    </row>
    <row r="1690" spans="6:12">
      <c r="F1690" s="16"/>
      <c r="I1690" s="16"/>
      <c r="J1690" s="16"/>
      <c r="K1690" s="16"/>
      <c r="L1690" s="16"/>
    </row>
    <row r="1691" spans="6:12">
      <c r="F1691" s="16"/>
      <c r="I1691" s="16"/>
      <c r="J1691" s="16"/>
      <c r="K1691" s="16"/>
      <c r="L1691" s="16"/>
    </row>
    <row r="1692" spans="6:12">
      <c r="F1692" s="16"/>
      <c r="I1692" s="16"/>
      <c r="J1692" s="16"/>
      <c r="K1692" s="16"/>
      <c r="L1692" s="16"/>
    </row>
    <row r="1693" spans="6:12">
      <c r="F1693" s="16"/>
      <c r="I1693" s="16"/>
      <c r="J1693" s="16"/>
      <c r="K1693" s="16"/>
      <c r="L1693" s="16"/>
    </row>
    <row r="1694" spans="6:12">
      <c r="F1694" s="16"/>
      <c r="I1694" s="16"/>
      <c r="J1694" s="16"/>
      <c r="K1694" s="16"/>
      <c r="L1694" s="16"/>
    </row>
    <row r="1695" spans="6:12">
      <c r="F1695" s="16"/>
      <c r="I1695" s="16"/>
      <c r="J1695" s="16"/>
      <c r="K1695" s="16"/>
      <c r="L1695" s="16"/>
    </row>
    <row r="1696" spans="6:12">
      <c r="F1696" s="16"/>
      <c r="I1696" s="16"/>
      <c r="J1696" s="16"/>
      <c r="K1696" s="16"/>
      <c r="L1696" s="16"/>
    </row>
    <row r="1697" spans="6:12">
      <c r="F1697" s="16"/>
      <c r="I1697" s="16"/>
      <c r="J1697" s="16"/>
      <c r="K1697" s="16"/>
      <c r="L1697" s="16"/>
    </row>
    <row r="1698" spans="6:12">
      <c r="F1698" s="16"/>
      <c r="I1698" s="16"/>
      <c r="J1698" s="16"/>
      <c r="K1698" s="16"/>
      <c r="L1698" s="16"/>
    </row>
    <row r="1699" spans="6:12">
      <c r="F1699" s="16"/>
      <c r="I1699" s="16"/>
      <c r="J1699" s="16"/>
      <c r="K1699" s="16"/>
      <c r="L1699" s="16"/>
    </row>
    <row r="1700" spans="6:12">
      <c r="F1700" s="16"/>
      <c r="I1700" s="16"/>
      <c r="J1700" s="16"/>
      <c r="K1700" s="16"/>
      <c r="L1700" s="16"/>
    </row>
    <row r="1701" spans="6:12">
      <c r="F1701" s="16"/>
      <c r="I1701" s="16"/>
      <c r="J1701" s="16"/>
      <c r="K1701" s="16"/>
      <c r="L1701" s="16"/>
    </row>
    <row r="1702" spans="6:12">
      <c r="F1702" s="16"/>
      <c r="I1702" s="16"/>
      <c r="J1702" s="16"/>
      <c r="K1702" s="16"/>
      <c r="L1702" s="16"/>
    </row>
    <row r="1703" spans="6:12">
      <c r="F1703" s="16"/>
      <c r="I1703" s="16"/>
      <c r="J1703" s="16"/>
      <c r="K1703" s="16"/>
      <c r="L1703" s="16"/>
    </row>
    <row r="1704" spans="6:12">
      <c r="F1704" s="16"/>
      <c r="I1704" s="16"/>
      <c r="J1704" s="16"/>
      <c r="K1704" s="16"/>
      <c r="L1704" s="16"/>
    </row>
    <row r="1705" spans="6:12">
      <c r="F1705" s="16"/>
      <c r="I1705" s="16"/>
      <c r="J1705" s="16"/>
      <c r="K1705" s="16"/>
      <c r="L1705" s="16"/>
    </row>
    <row r="1706" spans="6:12">
      <c r="F1706" s="16"/>
      <c r="I1706" s="16"/>
      <c r="J1706" s="16"/>
      <c r="K1706" s="16"/>
      <c r="L1706" s="16"/>
    </row>
    <row r="1707" spans="6:12">
      <c r="F1707" s="16"/>
      <c r="I1707" s="16"/>
      <c r="J1707" s="16"/>
      <c r="K1707" s="16"/>
      <c r="L1707" s="16"/>
    </row>
    <row r="1708" spans="6:12">
      <c r="F1708" s="16"/>
      <c r="I1708" s="16"/>
      <c r="J1708" s="16"/>
      <c r="K1708" s="16"/>
      <c r="L1708" s="16"/>
    </row>
    <row r="1709" spans="6:12">
      <c r="F1709" s="16"/>
      <c r="I1709" s="16"/>
      <c r="J1709" s="16"/>
      <c r="K1709" s="16"/>
      <c r="L1709" s="16"/>
    </row>
    <row r="1710" spans="6:12">
      <c r="F1710" s="16"/>
      <c r="I1710" s="16"/>
      <c r="J1710" s="16"/>
      <c r="K1710" s="16"/>
      <c r="L1710" s="16"/>
    </row>
    <row r="1711" spans="6:12">
      <c r="F1711" s="16"/>
      <c r="I1711" s="16"/>
      <c r="J1711" s="16"/>
      <c r="K1711" s="16"/>
      <c r="L1711" s="16"/>
    </row>
    <row r="1712" spans="6:12">
      <c r="F1712" s="16"/>
      <c r="I1712" s="16"/>
      <c r="J1712" s="16"/>
      <c r="K1712" s="16"/>
      <c r="L1712" s="16"/>
    </row>
    <row r="1713" spans="6:12">
      <c r="F1713" s="16"/>
      <c r="I1713" s="16"/>
      <c r="J1713" s="16"/>
      <c r="K1713" s="16"/>
      <c r="L1713" s="16"/>
    </row>
    <row r="1714" spans="6:12">
      <c r="F1714" s="16"/>
      <c r="I1714" s="16"/>
      <c r="J1714" s="16"/>
      <c r="K1714" s="16"/>
      <c r="L1714" s="16"/>
    </row>
    <row r="1715" spans="6:12">
      <c r="F1715" s="16"/>
      <c r="I1715" s="16"/>
      <c r="J1715" s="16"/>
      <c r="K1715" s="16"/>
      <c r="L1715" s="16"/>
    </row>
    <row r="1716" spans="6:12">
      <c r="F1716" s="16"/>
      <c r="I1716" s="16"/>
      <c r="J1716" s="16"/>
      <c r="K1716" s="16"/>
      <c r="L1716" s="16"/>
    </row>
    <row r="1717" spans="6:12">
      <c r="F1717" s="16"/>
      <c r="I1717" s="16"/>
      <c r="J1717" s="16"/>
      <c r="K1717" s="16"/>
      <c r="L1717" s="16"/>
    </row>
    <row r="1718" spans="6:12">
      <c r="F1718" s="16"/>
      <c r="I1718" s="16"/>
      <c r="J1718" s="16"/>
      <c r="K1718" s="16"/>
      <c r="L1718" s="16"/>
    </row>
    <row r="1719" spans="6:12">
      <c r="F1719" s="16"/>
      <c r="I1719" s="16"/>
      <c r="J1719" s="16"/>
      <c r="K1719" s="16"/>
      <c r="L1719" s="16"/>
    </row>
    <row r="1720" spans="6:12">
      <c r="F1720" s="16"/>
      <c r="I1720" s="16"/>
      <c r="J1720" s="16"/>
      <c r="K1720" s="16"/>
      <c r="L1720" s="16"/>
    </row>
    <row r="1721" spans="6:12">
      <c r="F1721" s="16"/>
      <c r="I1721" s="16"/>
      <c r="J1721" s="16"/>
      <c r="K1721" s="16"/>
      <c r="L1721" s="16"/>
    </row>
    <row r="1722" spans="6:12">
      <c r="F1722" s="16"/>
      <c r="I1722" s="16"/>
      <c r="J1722" s="16"/>
      <c r="K1722" s="16"/>
      <c r="L1722" s="16"/>
    </row>
    <row r="1723" spans="6:12">
      <c r="F1723" s="16"/>
      <c r="I1723" s="16"/>
      <c r="J1723" s="16"/>
      <c r="K1723" s="16"/>
      <c r="L1723" s="16"/>
    </row>
    <row r="1724" spans="6:12">
      <c r="F1724" s="16"/>
      <c r="I1724" s="16"/>
      <c r="J1724" s="16"/>
      <c r="K1724" s="16"/>
      <c r="L1724" s="16"/>
    </row>
    <row r="1725" spans="6:12">
      <c r="F1725" s="16"/>
      <c r="I1725" s="16"/>
      <c r="J1725" s="16"/>
      <c r="K1725" s="16"/>
      <c r="L1725" s="16"/>
    </row>
    <row r="1726" spans="6:12">
      <c r="F1726" s="16"/>
      <c r="I1726" s="16"/>
      <c r="J1726" s="16"/>
      <c r="K1726" s="16"/>
      <c r="L1726" s="16"/>
    </row>
    <row r="1727" spans="6:12">
      <c r="F1727" s="16"/>
      <c r="I1727" s="16"/>
      <c r="J1727" s="16"/>
      <c r="K1727" s="16"/>
      <c r="L1727" s="16"/>
    </row>
    <row r="1728" spans="6:12">
      <c r="F1728" s="16"/>
      <c r="I1728" s="16"/>
      <c r="J1728" s="16"/>
      <c r="K1728" s="16"/>
      <c r="L1728" s="16"/>
    </row>
    <row r="1729" spans="6:12">
      <c r="F1729" s="16"/>
      <c r="I1729" s="16"/>
      <c r="J1729" s="16"/>
      <c r="K1729" s="16"/>
      <c r="L1729" s="16"/>
    </row>
    <row r="1730" spans="6:12">
      <c r="F1730" s="16"/>
      <c r="I1730" s="16"/>
      <c r="J1730" s="16"/>
      <c r="K1730" s="16"/>
      <c r="L1730" s="16"/>
    </row>
    <row r="1731" spans="6:12">
      <c r="F1731" s="16"/>
      <c r="I1731" s="16"/>
      <c r="J1731" s="16"/>
      <c r="K1731" s="16"/>
      <c r="L1731" s="16"/>
    </row>
    <row r="1732" spans="6:12">
      <c r="F1732" s="16"/>
      <c r="I1732" s="16"/>
      <c r="J1732" s="16"/>
      <c r="K1732" s="16"/>
      <c r="L1732" s="16"/>
    </row>
    <row r="1733" spans="6:12">
      <c r="F1733" s="16"/>
      <c r="I1733" s="16"/>
      <c r="J1733" s="16"/>
      <c r="K1733" s="16"/>
      <c r="L1733" s="16"/>
    </row>
    <row r="1734" spans="6:12">
      <c r="F1734" s="16"/>
      <c r="I1734" s="16"/>
      <c r="J1734" s="16"/>
      <c r="K1734" s="16"/>
      <c r="L1734" s="16"/>
    </row>
    <row r="1735" spans="6:12">
      <c r="F1735" s="16"/>
      <c r="I1735" s="16"/>
      <c r="J1735" s="16"/>
      <c r="K1735" s="16"/>
      <c r="L1735" s="16"/>
    </row>
    <row r="1736" spans="6:12">
      <c r="F1736" s="16"/>
      <c r="I1736" s="16"/>
      <c r="J1736" s="16"/>
      <c r="K1736" s="16"/>
      <c r="L1736" s="16"/>
    </row>
    <row r="1737" spans="6:12">
      <c r="F1737" s="16"/>
      <c r="I1737" s="16"/>
      <c r="J1737" s="16"/>
      <c r="K1737" s="16"/>
      <c r="L1737" s="16"/>
    </row>
    <row r="1738" spans="6:12">
      <c r="F1738" s="16"/>
      <c r="I1738" s="16"/>
      <c r="J1738" s="16"/>
      <c r="K1738" s="16"/>
      <c r="L1738" s="16"/>
    </row>
    <row r="1739" spans="6:12">
      <c r="F1739" s="16"/>
      <c r="I1739" s="16"/>
      <c r="J1739" s="16"/>
      <c r="K1739" s="16"/>
      <c r="L1739" s="16"/>
    </row>
    <row r="1740" spans="6:12">
      <c r="F1740" s="16"/>
      <c r="I1740" s="16"/>
      <c r="J1740" s="16"/>
      <c r="K1740" s="16"/>
      <c r="L1740" s="16"/>
    </row>
    <row r="1741" spans="6:12">
      <c r="F1741" s="16"/>
      <c r="I1741" s="16"/>
      <c r="J1741" s="16"/>
      <c r="K1741" s="16"/>
      <c r="L1741" s="16"/>
    </row>
    <row r="1742" spans="6:12">
      <c r="F1742" s="16"/>
      <c r="I1742" s="16"/>
      <c r="J1742" s="16"/>
      <c r="K1742" s="16"/>
      <c r="L1742" s="16"/>
    </row>
    <row r="1743" spans="6:12">
      <c r="F1743" s="16"/>
      <c r="I1743" s="16"/>
      <c r="J1743" s="16"/>
      <c r="K1743" s="16"/>
      <c r="L1743" s="16"/>
    </row>
    <row r="1744" spans="6:12">
      <c r="F1744" s="16"/>
      <c r="I1744" s="16"/>
      <c r="J1744" s="16"/>
      <c r="K1744" s="16"/>
      <c r="L1744" s="16"/>
    </row>
    <row r="1745" spans="6:12">
      <c r="F1745" s="16"/>
      <c r="I1745" s="16"/>
      <c r="J1745" s="16"/>
      <c r="K1745" s="16"/>
      <c r="L1745" s="16"/>
    </row>
    <row r="1746" spans="6:12">
      <c r="F1746" s="16"/>
      <c r="I1746" s="16"/>
      <c r="J1746" s="16"/>
      <c r="K1746" s="16"/>
      <c r="L1746" s="16"/>
    </row>
    <row r="1747" spans="6:12">
      <c r="F1747" s="16"/>
      <c r="I1747" s="16"/>
      <c r="J1747" s="16"/>
      <c r="K1747" s="16"/>
      <c r="L1747" s="16"/>
    </row>
    <row r="1748" spans="6:12">
      <c r="F1748" s="16"/>
      <c r="I1748" s="16"/>
      <c r="J1748" s="16"/>
      <c r="K1748" s="16"/>
      <c r="L1748" s="16"/>
    </row>
    <row r="1749" spans="6:12">
      <c r="F1749" s="16"/>
      <c r="I1749" s="16"/>
      <c r="J1749" s="16"/>
      <c r="K1749" s="16"/>
      <c r="L1749" s="16"/>
    </row>
    <row r="1750" spans="6:12">
      <c r="F1750" s="16"/>
      <c r="I1750" s="16"/>
      <c r="J1750" s="16"/>
      <c r="K1750" s="16"/>
      <c r="L1750" s="16"/>
    </row>
    <row r="1751" spans="6:12">
      <c r="F1751" s="16"/>
      <c r="I1751" s="16"/>
      <c r="J1751" s="16"/>
      <c r="K1751" s="16"/>
      <c r="L1751" s="16"/>
    </row>
    <row r="1752" spans="6:12">
      <c r="F1752" s="16"/>
      <c r="I1752" s="16"/>
      <c r="J1752" s="16"/>
      <c r="K1752" s="16"/>
      <c r="L1752" s="16"/>
    </row>
    <row r="1753" spans="6:12">
      <c r="F1753" s="16"/>
      <c r="I1753" s="16"/>
      <c r="J1753" s="16"/>
      <c r="K1753" s="16"/>
      <c r="L1753" s="16"/>
    </row>
    <row r="1754" spans="6:12">
      <c r="F1754" s="16"/>
      <c r="I1754" s="16"/>
      <c r="J1754" s="16"/>
      <c r="K1754" s="16"/>
      <c r="L1754" s="16"/>
    </row>
    <row r="1755" spans="6:12">
      <c r="F1755" s="16"/>
      <c r="I1755" s="16"/>
      <c r="J1755" s="16"/>
      <c r="K1755" s="16"/>
      <c r="L1755" s="16"/>
    </row>
    <row r="1756" spans="6:12">
      <c r="F1756" s="16"/>
      <c r="I1756" s="16"/>
      <c r="J1756" s="16"/>
      <c r="K1756" s="16"/>
      <c r="L1756" s="16"/>
    </row>
    <row r="1757" spans="6:12">
      <c r="F1757" s="16"/>
      <c r="I1757" s="16"/>
      <c r="J1757" s="16"/>
      <c r="K1757" s="16"/>
      <c r="L1757" s="16"/>
    </row>
    <row r="1758" spans="6:12">
      <c r="F1758" s="16"/>
      <c r="I1758" s="16"/>
      <c r="J1758" s="16"/>
      <c r="K1758" s="16"/>
      <c r="L1758" s="16"/>
    </row>
    <row r="1759" spans="6:12">
      <c r="F1759" s="16"/>
      <c r="I1759" s="16"/>
      <c r="J1759" s="16"/>
      <c r="K1759" s="16"/>
      <c r="L1759" s="16"/>
    </row>
    <row r="1760" spans="6:12">
      <c r="F1760" s="16"/>
      <c r="I1760" s="16"/>
      <c r="J1760" s="16"/>
      <c r="K1760" s="16"/>
      <c r="L1760" s="16"/>
    </row>
    <row r="1761" spans="6:12">
      <c r="F1761" s="16"/>
      <c r="I1761" s="16"/>
      <c r="J1761" s="16"/>
      <c r="K1761" s="16"/>
      <c r="L1761" s="16"/>
    </row>
    <row r="1762" spans="6:12">
      <c r="F1762" s="16"/>
      <c r="I1762" s="16"/>
      <c r="J1762" s="16"/>
      <c r="K1762" s="16"/>
      <c r="L1762" s="16"/>
    </row>
    <row r="1763" spans="6:12">
      <c r="F1763" s="16"/>
      <c r="I1763" s="16"/>
      <c r="J1763" s="16"/>
      <c r="K1763" s="16"/>
      <c r="L1763" s="16"/>
    </row>
    <row r="1764" spans="6:12">
      <c r="F1764" s="16"/>
      <c r="I1764" s="16"/>
      <c r="J1764" s="16"/>
      <c r="K1764" s="16"/>
      <c r="L1764" s="16"/>
    </row>
    <row r="1765" spans="6:12">
      <c r="F1765" s="16"/>
      <c r="I1765" s="16"/>
      <c r="J1765" s="16"/>
      <c r="K1765" s="16"/>
      <c r="L1765" s="16"/>
    </row>
    <row r="1766" spans="6:12">
      <c r="F1766" s="16"/>
      <c r="I1766" s="16"/>
      <c r="J1766" s="16"/>
      <c r="K1766" s="16"/>
      <c r="L1766" s="16"/>
    </row>
    <row r="1767" spans="6:12">
      <c r="F1767" s="16"/>
      <c r="I1767" s="16"/>
      <c r="J1767" s="16"/>
      <c r="K1767" s="16"/>
      <c r="L1767" s="16"/>
    </row>
    <row r="1768" spans="6:12">
      <c r="F1768" s="16"/>
      <c r="I1768" s="16"/>
      <c r="J1768" s="16"/>
      <c r="K1768" s="16"/>
      <c r="L1768" s="16"/>
    </row>
    <row r="1769" spans="6:12">
      <c r="F1769" s="16"/>
      <c r="I1769" s="16"/>
      <c r="J1769" s="16"/>
      <c r="K1769" s="16"/>
      <c r="L1769" s="16"/>
    </row>
    <row r="1770" spans="6:12">
      <c r="F1770" s="16"/>
      <c r="I1770" s="16"/>
      <c r="J1770" s="16"/>
      <c r="K1770" s="16"/>
      <c r="L1770" s="16"/>
    </row>
    <row r="1771" spans="6:12">
      <c r="F1771" s="16"/>
      <c r="I1771" s="16"/>
      <c r="J1771" s="16"/>
      <c r="K1771" s="16"/>
      <c r="L1771" s="16"/>
    </row>
    <row r="1772" spans="6:12">
      <c r="F1772" s="16"/>
      <c r="I1772" s="16"/>
      <c r="J1772" s="16"/>
      <c r="K1772" s="16"/>
      <c r="L1772" s="16"/>
    </row>
    <row r="1773" spans="6:12">
      <c r="F1773" s="16"/>
      <c r="I1773" s="16"/>
      <c r="J1773" s="16"/>
      <c r="K1773" s="16"/>
      <c r="L1773" s="16"/>
    </row>
    <row r="1774" spans="6:12">
      <c r="F1774" s="16"/>
      <c r="I1774" s="16"/>
      <c r="J1774" s="16"/>
      <c r="K1774" s="16"/>
      <c r="L1774" s="16"/>
    </row>
    <row r="1775" spans="6:12">
      <c r="F1775" s="16"/>
      <c r="I1775" s="16"/>
      <c r="J1775" s="16"/>
      <c r="K1775" s="16"/>
      <c r="L1775" s="16"/>
    </row>
    <row r="1776" spans="6:12">
      <c r="F1776" s="16"/>
      <c r="I1776" s="16"/>
      <c r="J1776" s="16"/>
      <c r="K1776" s="16"/>
      <c r="L1776" s="16"/>
    </row>
    <row r="1777" spans="6:12">
      <c r="F1777" s="16"/>
      <c r="I1777" s="16"/>
      <c r="J1777" s="16"/>
      <c r="K1777" s="16"/>
      <c r="L1777" s="16"/>
    </row>
    <row r="1778" spans="6:12">
      <c r="F1778" s="16"/>
      <c r="I1778" s="16"/>
      <c r="J1778" s="16"/>
      <c r="K1778" s="16"/>
      <c r="L1778" s="16"/>
    </row>
    <row r="1779" spans="6:12">
      <c r="F1779" s="16"/>
      <c r="I1779" s="16"/>
      <c r="J1779" s="16"/>
      <c r="K1779" s="16"/>
      <c r="L1779" s="16"/>
    </row>
    <row r="1780" spans="6:12">
      <c r="F1780" s="16"/>
      <c r="I1780" s="16"/>
      <c r="J1780" s="16"/>
      <c r="K1780" s="16"/>
      <c r="L1780" s="16"/>
    </row>
    <row r="1781" spans="6:12">
      <c r="F1781" s="16"/>
      <c r="I1781" s="16"/>
      <c r="J1781" s="16"/>
      <c r="K1781" s="16"/>
      <c r="L1781" s="16"/>
    </row>
    <row r="1782" spans="6:12">
      <c r="F1782" s="16"/>
      <c r="I1782" s="16"/>
      <c r="J1782" s="16"/>
      <c r="K1782" s="16"/>
      <c r="L1782" s="16"/>
    </row>
    <row r="1783" spans="6:12">
      <c r="F1783" s="16"/>
      <c r="I1783" s="16"/>
      <c r="J1783" s="16"/>
      <c r="K1783" s="16"/>
      <c r="L1783" s="16"/>
    </row>
    <row r="1784" spans="6:12">
      <c r="F1784" s="16"/>
      <c r="I1784" s="16"/>
      <c r="J1784" s="16"/>
      <c r="K1784" s="16"/>
      <c r="L1784" s="16"/>
    </row>
    <row r="1785" spans="6:12">
      <c r="F1785" s="16"/>
      <c r="I1785" s="16"/>
      <c r="J1785" s="16"/>
      <c r="K1785" s="16"/>
      <c r="L1785" s="16"/>
    </row>
    <row r="1786" spans="6:12">
      <c r="F1786" s="16"/>
      <c r="I1786" s="16"/>
      <c r="J1786" s="16"/>
      <c r="K1786" s="16"/>
      <c r="L1786" s="16"/>
    </row>
    <row r="1787" spans="6:12">
      <c r="F1787" s="16"/>
      <c r="I1787" s="16"/>
      <c r="J1787" s="16"/>
      <c r="K1787" s="16"/>
      <c r="L1787" s="16"/>
    </row>
    <row r="1788" spans="6:12">
      <c r="F1788" s="16"/>
      <c r="I1788" s="16"/>
      <c r="J1788" s="16"/>
      <c r="K1788" s="16"/>
      <c r="L1788" s="16"/>
    </row>
    <row r="1789" spans="6:12">
      <c r="F1789" s="16"/>
      <c r="I1789" s="16"/>
      <c r="J1789" s="16"/>
      <c r="K1789" s="16"/>
      <c r="L1789" s="16"/>
    </row>
    <row r="1790" spans="6:12">
      <c r="F1790" s="16"/>
      <c r="I1790" s="16"/>
      <c r="J1790" s="16"/>
      <c r="K1790" s="16"/>
      <c r="L1790" s="16"/>
    </row>
    <row r="1791" spans="6:12">
      <c r="F1791" s="16"/>
      <c r="I1791" s="16"/>
      <c r="J1791" s="16"/>
      <c r="K1791" s="16"/>
      <c r="L1791" s="16"/>
    </row>
    <row r="1792" spans="6:12">
      <c r="F1792" s="16"/>
      <c r="I1792" s="16"/>
      <c r="J1792" s="16"/>
      <c r="K1792" s="16"/>
      <c r="L1792" s="16"/>
    </row>
    <row r="1793" spans="6:12">
      <c r="F1793" s="16"/>
      <c r="I1793" s="16"/>
      <c r="J1793" s="16"/>
      <c r="K1793" s="16"/>
      <c r="L1793" s="16"/>
    </row>
    <row r="1794" spans="6:12">
      <c r="F1794" s="16"/>
      <c r="I1794" s="16"/>
      <c r="J1794" s="16"/>
      <c r="K1794" s="16"/>
      <c r="L1794" s="16"/>
    </row>
    <row r="1795" spans="6:12">
      <c r="F1795" s="16"/>
      <c r="I1795" s="16"/>
      <c r="J1795" s="16"/>
      <c r="K1795" s="16"/>
      <c r="L1795" s="16"/>
    </row>
    <row r="1796" spans="6:12">
      <c r="F1796" s="16"/>
      <c r="I1796" s="16"/>
      <c r="J1796" s="16"/>
      <c r="K1796" s="16"/>
      <c r="L1796" s="16"/>
    </row>
    <row r="1797" spans="6:12">
      <c r="F1797" s="16"/>
      <c r="I1797" s="16"/>
      <c r="J1797" s="16"/>
      <c r="K1797" s="16"/>
      <c r="L1797" s="16"/>
    </row>
    <row r="1798" spans="6:12">
      <c r="F1798" s="16"/>
      <c r="I1798" s="16"/>
      <c r="J1798" s="16"/>
      <c r="K1798" s="16"/>
      <c r="L1798" s="16"/>
    </row>
    <row r="1799" spans="6:12">
      <c r="F1799" s="16"/>
      <c r="I1799" s="16"/>
      <c r="J1799" s="16"/>
      <c r="K1799" s="16"/>
      <c r="L1799" s="16"/>
    </row>
    <row r="1800" spans="6:12">
      <c r="F1800" s="16"/>
      <c r="I1800" s="16"/>
      <c r="J1800" s="16"/>
      <c r="K1800" s="16"/>
      <c r="L1800" s="16"/>
    </row>
    <row r="1801" spans="6:12">
      <c r="F1801" s="16"/>
      <c r="I1801" s="16"/>
      <c r="J1801" s="16"/>
      <c r="K1801" s="16"/>
      <c r="L1801" s="16"/>
    </row>
    <row r="1802" spans="6:12">
      <c r="F1802" s="16"/>
      <c r="I1802" s="16"/>
      <c r="J1802" s="16"/>
      <c r="K1802" s="16"/>
      <c r="L1802" s="16"/>
    </row>
    <row r="1803" spans="6:12">
      <c r="F1803" s="16"/>
      <c r="I1803" s="16"/>
      <c r="J1803" s="16"/>
      <c r="K1803" s="16"/>
      <c r="L1803" s="16"/>
    </row>
    <row r="1804" spans="6:12">
      <c r="F1804" s="16"/>
      <c r="I1804" s="16"/>
      <c r="J1804" s="16"/>
      <c r="K1804" s="16"/>
      <c r="L1804" s="16"/>
    </row>
    <row r="1805" spans="6:12">
      <c r="F1805" s="16"/>
      <c r="I1805" s="16"/>
      <c r="J1805" s="16"/>
      <c r="K1805" s="16"/>
      <c r="L1805" s="16"/>
    </row>
    <row r="1806" spans="6:12">
      <c r="F1806" s="16"/>
      <c r="I1806" s="16"/>
      <c r="J1806" s="16"/>
      <c r="K1806" s="16"/>
      <c r="L1806" s="16"/>
    </row>
    <row r="1807" spans="6:12">
      <c r="F1807" s="16"/>
      <c r="I1807" s="16"/>
      <c r="J1807" s="16"/>
      <c r="K1807" s="16"/>
      <c r="L1807" s="16"/>
    </row>
    <row r="1808" spans="6:12">
      <c r="F1808" s="16"/>
      <c r="I1808" s="16"/>
      <c r="J1808" s="16"/>
      <c r="K1808" s="16"/>
      <c r="L1808" s="16"/>
    </row>
    <row r="1809" spans="6:12">
      <c r="F1809" s="16"/>
      <c r="I1809" s="16"/>
      <c r="J1809" s="16"/>
      <c r="K1809" s="16"/>
      <c r="L1809" s="16"/>
    </row>
    <row r="1810" spans="6:12">
      <c r="F1810" s="16"/>
      <c r="I1810" s="16"/>
      <c r="J1810" s="16"/>
      <c r="K1810" s="16"/>
      <c r="L1810" s="16"/>
    </row>
    <row r="1811" spans="6:12">
      <c r="F1811" s="16"/>
      <c r="I1811" s="16"/>
      <c r="J1811" s="16"/>
      <c r="K1811" s="16"/>
      <c r="L1811" s="16"/>
    </row>
    <row r="1812" spans="6:12">
      <c r="F1812" s="16"/>
      <c r="I1812" s="16"/>
      <c r="J1812" s="16"/>
      <c r="K1812" s="16"/>
      <c r="L1812" s="16"/>
    </row>
    <row r="1813" spans="6:12">
      <c r="F1813" s="16"/>
      <c r="I1813" s="16"/>
      <c r="J1813" s="16"/>
      <c r="K1813" s="16"/>
      <c r="L1813" s="16"/>
    </row>
    <row r="1814" spans="6:12">
      <c r="F1814" s="16"/>
      <c r="I1814" s="16"/>
      <c r="J1814" s="16"/>
      <c r="K1814" s="16"/>
      <c r="L1814" s="16"/>
    </row>
    <row r="1815" spans="6:12">
      <c r="F1815" s="16"/>
      <c r="I1815" s="16"/>
      <c r="J1815" s="16"/>
      <c r="K1815" s="16"/>
      <c r="L1815" s="16"/>
    </row>
    <row r="1816" spans="6:12">
      <c r="F1816" s="16"/>
      <c r="I1816" s="16"/>
      <c r="J1816" s="16"/>
      <c r="K1816" s="16"/>
      <c r="L1816" s="16"/>
    </row>
    <row r="1817" spans="6:12">
      <c r="F1817" s="16"/>
      <c r="I1817" s="16"/>
      <c r="J1817" s="16"/>
      <c r="K1817" s="16"/>
      <c r="L1817" s="16"/>
    </row>
    <row r="1818" spans="6:12">
      <c r="F1818" s="16"/>
      <c r="I1818" s="16"/>
      <c r="J1818" s="16"/>
      <c r="K1818" s="16"/>
      <c r="L1818" s="16"/>
    </row>
    <row r="1819" spans="6:12">
      <c r="F1819" s="16"/>
      <c r="I1819" s="16"/>
      <c r="J1819" s="16"/>
      <c r="K1819" s="16"/>
      <c r="L1819" s="16"/>
    </row>
    <row r="1820" spans="6:12">
      <c r="F1820" s="16"/>
      <c r="I1820" s="16"/>
      <c r="J1820" s="16"/>
      <c r="K1820" s="16"/>
      <c r="L1820" s="16"/>
    </row>
    <row r="1821" spans="6:12">
      <c r="F1821" s="16"/>
      <c r="I1821" s="16"/>
      <c r="J1821" s="16"/>
      <c r="K1821" s="16"/>
      <c r="L1821" s="16"/>
    </row>
    <row r="1822" spans="6:12">
      <c r="F1822" s="16"/>
      <c r="I1822" s="16"/>
      <c r="J1822" s="16"/>
      <c r="K1822" s="16"/>
      <c r="L1822" s="16"/>
    </row>
    <row r="1823" spans="6:12">
      <c r="F1823" s="16"/>
      <c r="I1823" s="16"/>
      <c r="J1823" s="16"/>
      <c r="K1823" s="16"/>
      <c r="L1823" s="16"/>
    </row>
    <row r="1824" spans="6:12">
      <c r="F1824" s="16"/>
      <c r="I1824" s="16"/>
      <c r="J1824" s="16"/>
      <c r="K1824" s="16"/>
      <c r="L1824" s="16"/>
    </row>
    <row r="1825" spans="6:12">
      <c r="F1825" s="16"/>
      <c r="I1825" s="16"/>
      <c r="J1825" s="16"/>
      <c r="K1825" s="16"/>
      <c r="L1825" s="16"/>
    </row>
    <row r="1826" spans="6:12">
      <c r="F1826" s="16"/>
      <c r="I1826" s="16"/>
      <c r="J1826" s="16"/>
      <c r="K1826" s="16"/>
      <c r="L1826" s="16"/>
    </row>
    <row r="1827" spans="6:12">
      <c r="F1827" s="16"/>
      <c r="I1827" s="16"/>
      <c r="J1827" s="16"/>
      <c r="K1827" s="16"/>
      <c r="L1827" s="16"/>
    </row>
    <row r="1828" spans="6:12">
      <c r="F1828" s="16"/>
      <c r="I1828" s="16"/>
      <c r="J1828" s="16"/>
      <c r="K1828" s="16"/>
      <c r="L1828" s="16"/>
    </row>
    <row r="1829" spans="6:12">
      <c r="F1829" s="16"/>
      <c r="I1829" s="16"/>
      <c r="J1829" s="16"/>
      <c r="K1829" s="16"/>
      <c r="L1829" s="16"/>
    </row>
    <row r="1830" spans="6:12">
      <c r="F1830" s="16"/>
      <c r="I1830" s="16"/>
      <c r="J1830" s="16"/>
      <c r="K1830" s="16"/>
      <c r="L1830" s="16"/>
    </row>
    <row r="1831" spans="6:12">
      <c r="F1831" s="16"/>
      <c r="I1831" s="16"/>
      <c r="J1831" s="16"/>
      <c r="K1831" s="16"/>
      <c r="L1831" s="16"/>
    </row>
    <row r="1832" spans="6:12">
      <c r="F1832" s="16"/>
      <c r="I1832" s="16"/>
      <c r="J1832" s="16"/>
      <c r="K1832" s="16"/>
      <c r="L1832" s="16"/>
    </row>
    <row r="1833" spans="6:12">
      <c r="F1833" s="16"/>
      <c r="I1833" s="16"/>
      <c r="J1833" s="16"/>
      <c r="K1833" s="16"/>
      <c r="L1833" s="16"/>
    </row>
    <row r="1834" spans="6:12">
      <c r="F1834" s="16"/>
      <c r="I1834" s="16"/>
      <c r="J1834" s="16"/>
      <c r="K1834" s="16"/>
      <c r="L1834" s="16"/>
    </row>
    <row r="1835" spans="6:12">
      <c r="F1835" s="16"/>
      <c r="I1835" s="16"/>
      <c r="J1835" s="16"/>
      <c r="K1835" s="16"/>
      <c r="L1835" s="16"/>
    </row>
    <row r="1836" spans="6:12">
      <c r="F1836" s="16"/>
      <c r="I1836" s="16"/>
      <c r="J1836" s="16"/>
      <c r="K1836" s="16"/>
      <c r="L1836" s="16"/>
    </row>
    <row r="1837" spans="6:12">
      <c r="F1837" s="16"/>
      <c r="I1837" s="16"/>
      <c r="J1837" s="16"/>
      <c r="K1837" s="16"/>
      <c r="L1837" s="16"/>
    </row>
    <row r="1838" spans="6:12">
      <c r="F1838" s="16"/>
      <c r="I1838" s="16"/>
      <c r="J1838" s="16"/>
      <c r="K1838" s="16"/>
      <c r="L1838" s="16"/>
    </row>
    <row r="1839" spans="6:12">
      <c r="F1839" s="16"/>
      <c r="I1839" s="16"/>
      <c r="J1839" s="16"/>
      <c r="K1839" s="16"/>
      <c r="L1839" s="16"/>
    </row>
    <row r="1840" spans="6:12">
      <c r="F1840" s="16"/>
      <c r="I1840" s="16"/>
      <c r="J1840" s="16"/>
      <c r="K1840" s="16"/>
      <c r="L1840" s="16"/>
    </row>
    <row r="1841" spans="6:12">
      <c r="F1841" s="16"/>
      <c r="I1841" s="16"/>
      <c r="J1841" s="16"/>
      <c r="K1841" s="16"/>
      <c r="L1841" s="16"/>
    </row>
    <row r="1842" spans="6:12">
      <c r="F1842" s="16"/>
      <c r="I1842" s="16"/>
      <c r="J1842" s="16"/>
      <c r="K1842" s="16"/>
      <c r="L1842" s="16"/>
    </row>
    <row r="1843" spans="6:12">
      <c r="F1843" s="16"/>
      <c r="I1843" s="16"/>
      <c r="J1843" s="16"/>
      <c r="K1843" s="16"/>
      <c r="L1843" s="16"/>
    </row>
    <row r="1844" spans="6:12">
      <c r="F1844" s="16"/>
      <c r="I1844" s="16"/>
      <c r="J1844" s="16"/>
      <c r="K1844" s="16"/>
      <c r="L1844" s="16"/>
    </row>
    <row r="1845" spans="6:12">
      <c r="F1845" s="16"/>
      <c r="I1845" s="16"/>
      <c r="J1845" s="16"/>
      <c r="K1845" s="16"/>
      <c r="L1845" s="16"/>
    </row>
    <row r="1846" spans="6:12">
      <c r="F1846" s="16"/>
      <c r="I1846" s="16"/>
      <c r="J1846" s="16"/>
      <c r="K1846" s="16"/>
      <c r="L1846" s="16"/>
    </row>
    <row r="1847" spans="6:12">
      <c r="F1847" s="16"/>
      <c r="I1847" s="16"/>
      <c r="J1847" s="16"/>
      <c r="K1847" s="16"/>
      <c r="L1847" s="16"/>
    </row>
    <row r="1848" spans="6:12">
      <c r="F1848" s="16"/>
      <c r="I1848" s="16"/>
      <c r="J1848" s="16"/>
      <c r="K1848" s="16"/>
      <c r="L1848" s="16"/>
    </row>
    <row r="1849" spans="6:12">
      <c r="F1849" s="16"/>
      <c r="I1849" s="16"/>
      <c r="J1849" s="16"/>
      <c r="K1849" s="16"/>
      <c r="L1849" s="16"/>
    </row>
    <row r="1850" spans="6:12">
      <c r="F1850" s="16"/>
      <c r="I1850" s="16"/>
      <c r="J1850" s="16"/>
      <c r="K1850" s="16"/>
      <c r="L1850" s="16"/>
    </row>
    <row r="1851" spans="6:12">
      <c r="F1851" s="16"/>
      <c r="I1851" s="16"/>
      <c r="J1851" s="16"/>
      <c r="K1851" s="16"/>
      <c r="L1851" s="16"/>
    </row>
    <row r="1852" spans="6:12">
      <c r="F1852" s="16"/>
      <c r="I1852" s="16"/>
      <c r="J1852" s="16"/>
      <c r="K1852" s="16"/>
      <c r="L1852" s="16"/>
    </row>
    <row r="1853" spans="6:12">
      <c r="F1853" s="16"/>
      <c r="I1853" s="16"/>
      <c r="J1853" s="16"/>
      <c r="K1853" s="16"/>
      <c r="L1853" s="16"/>
    </row>
    <row r="1854" spans="6:12">
      <c r="F1854" s="16"/>
      <c r="I1854" s="16"/>
      <c r="J1854" s="16"/>
      <c r="K1854" s="16"/>
      <c r="L1854" s="16"/>
    </row>
    <row r="1855" spans="6:12">
      <c r="F1855" s="16"/>
      <c r="I1855" s="16"/>
      <c r="J1855" s="16"/>
      <c r="K1855" s="16"/>
      <c r="L1855" s="16"/>
    </row>
    <row r="1856" spans="6:12">
      <c r="F1856" s="16"/>
      <c r="I1856" s="16"/>
      <c r="J1856" s="16"/>
      <c r="K1856" s="16"/>
      <c r="L1856" s="16"/>
    </row>
    <row r="1857" spans="6:12">
      <c r="F1857" s="16"/>
      <c r="I1857" s="16"/>
      <c r="J1857" s="16"/>
      <c r="K1857" s="16"/>
      <c r="L1857" s="16"/>
    </row>
    <row r="1858" spans="6:12">
      <c r="F1858" s="16"/>
      <c r="I1858" s="16"/>
      <c r="J1858" s="16"/>
      <c r="K1858" s="16"/>
      <c r="L1858" s="16"/>
    </row>
    <row r="1859" spans="6:12">
      <c r="F1859" s="16"/>
      <c r="I1859" s="16"/>
      <c r="J1859" s="16"/>
      <c r="K1859" s="16"/>
      <c r="L1859" s="16"/>
    </row>
    <row r="1860" spans="6:12">
      <c r="F1860" s="16"/>
      <c r="I1860" s="16"/>
      <c r="J1860" s="16"/>
      <c r="K1860" s="16"/>
      <c r="L1860" s="16"/>
    </row>
    <row r="1861" spans="6:12">
      <c r="F1861" s="16"/>
      <c r="I1861" s="16"/>
      <c r="J1861" s="16"/>
      <c r="K1861" s="16"/>
      <c r="L1861" s="16"/>
    </row>
    <row r="1862" spans="6:12">
      <c r="F1862" s="16"/>
      <c r="I1862" s="16"/>
      <c r="J1862" s="16"/>
      <c r="K1862" s="16"/>
      <c r="L1862" s="16"/>
    </row>
    <row r="1863" spans="6:12">
      <c r="F1863" s="16"/>
      <c r="I1863" s="16"/>
      <c r="J1863" s="16"/>
      <c r="K1863" s="16"/>
      <c r="L1863" s="16"/>
    </row>
    <row r="1864" spans="6:12">
      <c r="F1864" s="16"/>
      <c r="I1864" s="16"/>
      <c r="J1864" s="16"/>
      <c r="K1864" s="16"/>
      <c r="L1864" s="16"/>
    </row>
    <row r="1865" spans="6:12">
      <c r="F1865" s="16"/>
      <c r="I1865" s="16"/>
      <c r="J1865" s="16"/>
      <c r="K1865" s="16"/>
      <c r="L1865" s="16"/>
    </row>
    <row r="1866" spans="6:12">
      <c r="F1866" s="16"/>
      <c r="I1866" s="16"/>
      <c r="J1866" s="16"/>
      <c r="K1866" s="16"/>
      <c r="L1866" s="16"/>
    </row>
    <row r="1867" spans="6:12">
      <c r="F1867" s="16"/>
      <c r="I1867" s="16"/>
      <c r="J1867" s="16"/>
      <c r="K1867" s="16"/>
      <c r="L1867" s="16"/>
    </row>
    <row r="1868" spans="6:12">
      <c r="F1868" s="16"/>
      <c r="I1868" s="16"/>
      <c r="J1868" s="16"/>
      <c r="K1868" s="16"/>
      <c r="L1868" s="16"/>
    </row>
    <row r="1869" spans="6:12">
      <c r="F1869" s="16"/>
      <c r="I1869" s="16"/>
      <c r="J1869" s="16"/>
      <c r="K1869" s="16"/>
      <c r="L1869" s="16"/>
    </row>
    <row r="1870" spans="6:12">
      <c r="F1870" s="16"/>
      <c r="I1870" s="16"/>
      <c r="J1870" s="16"/>
      <c r="K1870" s="16"/>
      <c r="L1870" s="16"/>
    </row>
    <row r="1871" spans="6:12">
      <c r="F1871" s="16"/>
      <c r="I1871" s="16"/>
      <c r="J1871" s="16"/>
      <c r="K1871" s="16"/>
      <c r="L1871" s="16"/>
    </row>
    <row r="1872" spans="6:12">
      <c r="F1872" s="16"/>
      <c r="I1872" s="16"/>
      <c r="J1872" s="16"/>
      <c r="K1872" s="16"/>
      <c r="L1872" s="16"/>
    </row>
    <row r="1873" spans="6:12">
      <c r="F1873" s="16"/>
      <c r="I1873" s="16"/>
      <c r="J1873" s="16"/>
      <c r="K1873" s="16"/>
      <c r="L1873" s="16"/>
    </row>
    <row r="1874" spans="6:12">
      <c r="F1874" s="16"/>
      <c r="I1874" s="16"/>
      <c r="J1874" s="16"/>
      <c r="K1874" s="16"/>
      <c r="L1874" s="16"/>
    </row>
    <row r="1875" spans="6:12">
      <c r="F1875" s="16"/>
      <c r="I1875" s="16"/>
      <c r="J1875" s="16"/>
      <c r="K1875" s="16"/>
      <c r="L1875" s="16"/>
    </row>
    <row r="1876" spans="6:12">
      <c r="F1876" s="16"/>
      <c r="I1876" s="16"/>
      <c r="J1876" s="16"/>
      <c r="K1876" s="16"/>
      <c r="L1876" s="16"/>
    </row>
    <row r="1877" spans="6:12">
      <c r="F1877" s="16"/>
      <c r="I1877" s="16"/>
      <c r="J1877" s="16"/>
      <c r="K1877" s="16"/>
      <c r="L1877" s="16"/>
    </row>
    <row r="1878" spans="6:12">
      <c r="F1878" s="16"/>
      <c r="I1878" s="16"/>
      <c r="J1878" s="16"/>
      <c r="K1878" s="16"/>
      <c r="L1878" s="16"/>
    </row>
    <row r="1879" spans="6:12">
      <c r="F1879" s="16"/>
      <c r="I1879" s="16"/>
      <c r="J1879" s="16"/>
      <c r="K1879" s="16"/>
      <c r="L1879" s="16"/>
    </row>
    <row r="1880" spans="6:12">
      <c r="F1880" s="16"/>
      <c r="I1880" s="16"/>
      <c r="J1880" s="16"/>
      <c r="K1880" s="16"/>
      <c r="L1880" s="16"/>
    </row>
    <row r="1881" spans="6:12">
      <c r="F1881" s="16"/>
      <c r="I1881" s="16"/>
      <c r="J1881" s="16"/>
      <c r="K1881" s="16"/>
      <c r="L1881" s="16"/>
    </row>
    <row r="1882" spans="6:12">
      <c r="F1882" s="16"/>
      <c r="I1882" s="16"/>
      <c r="J1882" s="16"/>
      <c r="K1882" s="16"/>
      <c r="L1882" s="16"/>
    </row>
    <row r="1883" spans="6:12">
      <c r="F1883" s="16"/>
      <c r="I1883" s="16"/>
      <c r="J1883" s="16"/>
      <c r="K1883" s="16"/>
      <c r="L1883" s="16"/>
    </row>
    <row r="1884" spans="6:12">
      <c r="F1884" s="16"/>
      <c r="I1884" s="16"/>
      <c r="J1884" s="16"/>
      <c r="K1884" s="16"/>
      <c r="L1884" s="16"/>
    </row>
    <row r="1885" spans="6:12">
      <c r="F1885" s="16"/>
      <c r="I1885" s="16"/>
      <c r="J1885" s="16"/>
      <c r="K1885" s="16"/>
      <c r="L1885" s="16"/>
    </row>
    <row r="1886" spans="6:12">
      <c r="F1886" s="16"/>
      <c r="I1886" s="16"/>
      <c r="J1886" s="16"/>
      <c r="K1886" s="16"/>
      <c r="L1886" s="16"/>
    </row>
    <row r="1887" spans="6:12">
      <c r="F1887" s="16"/>
      <c r="I1887" s="16"/>
      <c r="J1887" s="16"/>
      <c r="K1887" s="16"/>
      <c r="L1887" s="16"/>
    </row>
    <row r="1888" spans="6:12">
      <c r="F1888" s="16"/>
      <c r="I1888" s="16"/>
      <c r="J1888" s="16"/>
      <c r="K1888" s="16"/>
      <c r="L1888" s="16"/>
    </row>
    <row r="1889" spans="6:12">
      <c r="F1889" s="16"/>
      <c r="I1889" s="16"/>
      <c r="J1889" s="16"/>
      <c r="K1889" s="16"/>
      <c r="L1889" s="16"/>
    </row>
    <row r="1890" spans="6:12">
      <c r="F1890" s="16"/>
      <c r="I1890" s="16"/>
      <c r="J1890" s="16"/>
      <c r="K1890" s="16"/>
      <c r="L1890" s="16"/>
    </row>
    <row r="1891" spans="6:12">
      <c r="F1891" s="16"/>
      <c r="I1891" s="16"/>
      <c r="J1891" s="16"/>
      <c r="K1891" s="16"/>
      <c r="L1891" s="16"/>
    </row>
    <row r="1892" spans="6:12">
      <c r="F1892" s="16"/>
      <c r="I1892" s="16"/>
      <c r="J1892" s="16"/>
      <c r="K1892" s="16"/>
      <c r="L1892" s="16"/>
    </row>
    <row r="1893" spans="6:12">
      <c r="F1893" s="16"/>
      <c r="I1893" s="16"/>
      <c r="J1893" s="16"/>
      <c r="K1893" s="16"/>
      <c r="L1893" s="16"/>
    </row>
    <row r="1894" spans="6:12">
      <c r="F1894" s="16"/>
      <c r="I1894" s="16"/>
      <c r="J1894" s="16"/>
      <c r="K1894" s="16"/>
      <c r="L1894" s="16"/>
    </row>
    <row r="1895" spans="6:12">
      <c r="F1895" s="16"/>
      <c r="I1895" s="16"/>
      <c r="J1895" s="16"/>
      <c r="K1895" s="16"/>
      <c r="L1895" s="16"/>
    </row>
    <row r="1896" spans="6:12">
      <c r="F1896" s="16"/>
      <c r="I1896" s="16"/>
      <c r="J1896" s="16"/>
      <c r="K1896" s="16"/>
      <c r="L1896" s="16"/>
    </row>
    <row r="1897" spans="6:12">
      <c r="F1897" s="16"/>
      <c r="I1897" s="16"/>
      <c r="J1897" s="16"/>
      <c r="K1897" s="16"/>
      <c r="L1897" s="16"/>
    </row>
    <row r="1898" spans="6:12">
      <c r="F1898" s="16"/>
      <c r="I1898" s="16"/>
      <c r="J1898" s="16"/>
      <c r="K1898" s="16"/>
      <c r="L1898" s="16"/>
    </row>
    <row r="1899" spans="6:12">
      <c r="F1899" s="16"/>
      <c r="I1899" s="16"/>
      <c r="J1899" s="16"/>
      <c r="K1899" s="16"/>
      <c r="L1899" s="16"/>
    </row>
    <row r="1900" spans="6:12">
      <c r="F1900" s="16"/>
      <c r="I1900" s="16"/>
      <c r="J1900" s="16"/>
      <c r="K1900" s="16"/>
      <c r="L1900" s="16"/>
    </row>
    <row r="1901" spans="6:12">
      <c r="F1901" s="16"/>
      <c r="I1901" s="16"/>
      <c r="J1901" s="16"/>
      <c r="K1901" s="16"/>
      <c r="L1901" s="16"/>
    </row>
    <row r="1902" spans="6:12">
      <c r="F1902" s="16"/>
      <c r="I1902" s="16"/>
      <c r="J1902" s="16"/>
      <c r="K1902" s="16"/>
      <c r="L1902" s="16"/>
    </row>
    <row r="1903" spans="6:12">
      <c r="F1903" s="16"/>
      <c r="I1903" s="16"/>
      <c r="J1903" s="16"/>
      <c r="K1903" s="16"/>
      <c r="L1903" s="16"/>
    </row>
    <row r="1904" spans="6:12">
      <c r="F1904" s="16"/>
      <c r="I1904" s="16"/>
      <c r="J1904" s="16"/>
      <c r="K1904" s="16"/>
      <c r="L1904" s="16"/>
    </row>
    <row r="1905" spans="6:12">
      <c r="F1905" s="16"/>
      <c r="I1905" s="16"/>
      <c r="J1905" s="16"/>
      <c r="K1905" s="16"/>
      <c r="L1905" s="16"/>
    </row>
    <row r="1906" spans="6:12">
      <c r="F1906" s="16"/>
      <c r="I1906" s="16"/>
      <c r="J1906" s="16"/>
      <c r="K1906" s="16"/>
      <c r="L1906" s="16"/>
    </row>
    <row r="1907" spans="6:12">
      <c r="F1907" s="16"/>
      <c r="I1907" s="16"/>
      <c r="J1907" s="16"/>
      <c r="K1907" s="16"/>
      <c r="L1907" s="16"/>
    </row>
    <row r="1908" spans="6:12">
      <c r="F1908" s="16"/>
      <c r="I1908" s="16"/>
      <c r="J1908" s="16"/>
      <c r="K1908" s="16"/>
      <c r="L1908" s="16"/>
    </row>
    <row r="1909" spans="6:12">
      <c r="F1909" s="16"/>
      <c r="I1909" s="16"/>
      <c r="J1909" s="16"/>
      <c r="K1909" s="16"/>
      <c r="L1909" s="16"/>
    </row>
    <row r="1910" spans="6:12">
      <c r="F1910" s="16"/>
      <c r="I1910" s="16"/>
      <c r="J1910" s="16"/>
      <c r="K1910" s="16"/>
      <c r="L1910" s="16"/>
    </row>
    <row r="1911" spans="6:12">
      <c r="F1911" s="16"/>
      <c r="I1911" s="16"/>
      <c r="J1911" s="16"/>
      <c r="K1911" s="16"/>
      <c r="L1911" s="16"/>
    </row>
    <row r="1912" spans="6:12">
      <c r="F1912" s="16"/>
      <c r="I1912" s="16"/>
      <c r="J1912" s="16"/>
      <c r="K1912" s="16"/>
      <c r="L1912" s="16"/>
    </row>
    <row r="1913" spans="6:12">
      <c r="F1913" s="16"/>
      <c r="I1913" s="16"/>
      <c r="J1913" s="16"/>
      <c r="K1913" s="16"/>
      <c r="L1913" s="16"/>
    </row>
    <row r="1914" spans="6:12">
      <c r="F1914" s="16"/>
      <c r="I1914" s="16"/>
      <c r="J1914" s="16"/>
      <c r="K1914" s="16"/>
      <c r="L1914" s="16"/>
    </row>
    <row r="1915" spans="6:12">
      <c r="F1915" s="16"/>
      <c r="I1915" s="16"/>
      <c r="J1915" s="16"/>
      <c r="K1915" s="16"/>
      <c r="L1915" s="16"/>
    </row>
    <row r="1916" spans="6:12">
      <c r="F1916" s="16"/>
      <c r="I1916" s="16"/>
      <c r="J1916" s="16"/>
      <c r="K1916" s="16"/>
      <c r="L1916" s="16"/>
    </row>
    <row r="1917" spans="6:12">
      <c r="F1917" s="16"/>
      <c r="I1917" s="16"/>
      <c r="J1917" s="16"/>
      <c r="K1917" s="16"/>
      <c r="L1917" s="16"/>
    </row>
    <row r="1918" spans="6:12">
      <c r="F1918" s="16"/>
      <c r="I1918" s="16"/>
      <c r="J1918" s="16"/>
      <c r="K1918" s="16"/>
      <c r="L1918" s="16"/>
    </row>
    <row r="1919" spans="6:12">
      <c r="F1919" s="16"/>
      <c r="I1919" s="16"/>
      <c r="J1919" s="16"/>
      <c r="K1919" s="16"/>
      <c r="L1919" s="16"/>
    </row>
    <row r="1920" spans="6:12">
      <c r="F1920" s="16"/>
      <c r="I1920" s="16"/>
      <c r="J1920" s="16"/>
      <c r="K1920" s="16"/>
      <c r="L1920" s="16"/>
    </row>
    <row r="1921" spans="6:12">
      <c r="F1921" s="16"/>
      <c r="I1921" s="16"/>
      <c r="J1921" s="16"/>
      <c r="K1921" s="16"/>
      <c r="L1921" s="16"/>
    </row>
    <row r="1922" spans="6:12">
      <c r="F1922" s="16"/>
      <c r="I1922" s="16"/>
      <c r="J1922" s="16"/>
      <c r="K1922" s="16"/>
      <c r="L1922" s="16"/>
    </row>
    <row r="1923" spans="6:12">
      <c r="F1923" s="16"/>
      <c r="I1923" s="16"/>
      <c r="J1923" s="16"/>
      <c r="K1923" s="16"/>
      <c r="L1923" s="16"/>
    </row>
    <row r="1924" spans="6:12">
      <c r="F1924" s="16"/>
      <c r="I1924" s="16"/>
      <c r="J1924" s="16"/>
      <c r="K1924" s="16"/>
      <c r="L1924" s="16"/>
    </row>
    <row r="1925" spans="6:12">
      <c r="F1925" s="16"/>
      <c r="I1925" s="16"/>
      <c r="J1925" s="16"/>
      <c r="K1925" s="16"/>
      <c r="L1925" s="16"/>
    </row>
    <row r="1926" spans="6:12">
      <c r="F1926" s="16"/>
      <c r="I1926" s="16"/>
      <c r="J1926" s="16"/>
      <c r="K1926" s="16"/>
      <c r="L1926" s="16"/>
    </row>
    <row r="1927" spans="6:12">
      <c r="F1927" s="16"/>
      <c r="I1927" s="16"/>
      <c r="J1927" s="16"/>
      <c r="K1927" s="16"/>
      <c r="L1927" s="16"/>
    </row>
    <row r="1928" spans="6:12">
      <c r="F1928" s="16"/>
      <c r="I1928" s="16"/>
      <c r="J1928" s="16"/>
      <c r="K1928" s="16"/>
      <c r="L1928" s="16"/>
    </row>
    <row r="1929" spans="6:12">
      <c r="F1929" s="16"/>
      <c r="I1929" s="16"/>
      <c r="J1929" s="16"/>
      <c r="K1929" s="16"/>
      <c r="L1929" s="16"/>
    </row>
    <row r="1930" spans="6:12">
      <c r="F1930" s="16"/>
      <c r="I1930" s="16"/>
      <c r="J1930" s="16"/>
      <c r="K1930" s="16"/>
      <c r="L1930" s="16"/>
    </row>
    <row r="1931" spans="6:12">
      <c r="F1931" s="16"/>
      <c r="I1931" s="16"/>
      <c r="J1931" s="16"/>
      <c r="K1931" s="16"/>
      <c r="L1931" s="16"/>
    </row>
    <row r="1932" spans="6:12">
      <c r="F1932" s="16"/>
      <c r="I1932" s="16"/>
      <c r="J1932" s="16"/>
      <c r="K1932" s="16"/>
      <c r="L1932" s="16"/>
    </row>
    <row r="1933" spans="6:12">
      <c r="F1933" s="16"/>
      <c r="I1933" s="16"/>
      <c r="J1933" s="16"/>
      <c r="K1933" s="16"/>
      <c r="L1933" s="16"/>
    </row>
    <row r="1934" spans="6:12">
      <c r="F1934" s="16"/>
      <c r="I1934" s="16"/>
      <c r="J1934" s="16"/>
      <c r="K1934" s="16"/>
      <c r="L1934" s="16"/>
    </row>
    <row r="1935" spans="6:12">
      <c r="F1935" s="16"/>
      <c r="I1935" s="16"/>
      <c r="J1935" s="16"/>
      <c r="K1935" s="16"/>
      <c r="L1935" s="16"/>
    </row>
    <row r="1936" spans="6:12">
      <c r="F1936" s="16"/>
      <c r="I1936" s="16"/>
      <c r="J1936" s="16"/>
      <c r="K1936" s="16"/>
      <c r="L1936" s="16"/>
    </row>
    <row r="1937" spans="6:12">
      <c r="F1937" s="16"/>
      <c r="I1937" s="16"/>
      <c r="J1937" s="16"/>
      <c r="K1937" s="16"/>
      <c r="L1937" s="16"/>
    </row>
    <row r="1938" spans="6:12">
      <c r="F1938" s="16"/>
      <c r="I1938" s="16"/>
      <c r="J1938" s="16"/>
      <c r="K1938" s="16"/>
      <c r="L1938" s="16"/>
    </row>
    <row r="1939" spans="6:12">
      <c r="F1939" s="16"/>
      <c r="I1939" s="16"/>
      <c r="J1939" s="16"/>
      <c r="K1939" s="16"/>
      <c r="L1939" s="16"/>
    </row>
    <row r="1940" spans="6:12">
      <c r="F1940" s="16"/>
      <c r="I1940" s="16"/>
      <c r="J1940" s="16"/>
      <c r="K1940" s="16"/>
      <c r="L1940" s="16"/>
    </row>
    <row r="1941" spans="6:12">
      <c r="F1941" s="16"/>
      <c r="I1941" s="16"/>
      <c r="J1941" s="16"/>
      <c r="K1941" s="16"/>
      <c r="L1941" s="16"/>
    </row>
    <row r="1942" spans="6:12">
      <c r="F1942" s="16"/>
      <c r="I1942" s="16"/>
      <c r="J1942" s="16"/>
      <c r="K1942" s="16"/>
      <c r="L1942" s="16"/>
    </row>
    <row r="1943" spans="6:12">
      <c r="F1943" s="16"/>
      <c r="I1943" s="16"/>
      <c r="J1943" s="16"/>
      <c r="K1943" s="16"/>
      <c r="L1943" s="16"/>
    </row>
    <row r="1944" spans="6:12">
      <c r="F1944" s="16"/>
      <c r="I1944" s="16"/>
      <c r="J1944" s="16"/>
      <c r="K1944" s="16"/>
      <c r="L1944" s="16"/>
    </row>
    <row r="1945" spans="6:12">
      <c r="F1945" s="16"/>
      <c r="I1945" s="16"/>
      <c r="J1945" s="16"/>
      <c r="K1945" s="16"/>
      <c r="L1945" s="16"/>
    </row>
    <row r="1946" spans="6:12">
      <c r="F1946" s="16"/>
      <c r="I1946" s="16"/>
      <c r="J1946" s="16"/>
      <c r="K1946" s="16"/>
      <c r="L1946" s="16"/>
    </row>
    <row r="1947" spans="6:12">
      <c r="F1947" s="16"/>
      <c r="I1947" s="16"/>
      <c r="J1947" s="16"/>
      <c r="K1947" s="16"/>
      <c r="L1947" s="16"/>
    </row>
    <row r="1948" spans="6:12">
      <c r="F1948" s="16"/>
      <c r="I1948" s="16"/>
      <c r="J1948" s="16"/>
      <c r="K1948" s="16"/>
      <c r="L1948" s="16"/>
    </row>
    <row r="1949" spans="6:12">
      <c r="F1949" s="16"/>
      <c r="I1949" s="16"/>
      <c r="J1949" s="16"/>
      <c r="K1949" s="16"/>
      <c r="L1949" s="16"/>
    </row>
    <row r="1950" spans="6:12">
      <c r="F1950" s="16"/>
      <c r="I1950" s="16"/>
      <c r="J1950" s="16"/>
      <c r="K1950" s="16"/>
      <c r="L1950" s="16"/>
    </row>
    <row r="1951" spans="6:12">
      <c r="F1951" s="16"/>
      <c r="I1951" s="16"/>
      <c r="J1951" s="16"/>
      <c r="K1951" s="16"/>
      <c r="L1951" s="16"/>
    </row>
    <row r="1952" spans="6:12">
      <c r="F1952" s="16"/>
      <c r="I1952" s="16"/>
      <c r="J1952" s="16"/>
      <c r="K1952" s="16"/>
      <c r="L1952" s="16"/>
    </row>
    <row r="1953" spans="6:12">
      <c r="F1953" s="16"/>
      <c r="I1953" s="16"/>
      <c r="J1953" s="16"/>
      <c r="K1953" s="16"/>
      <c r="L1953" s="16"/>
    </row>
    <row r="1954" spans="6:12">
      <c r="F1954" s="16"/>
      <c r="I1954" s="16"/>
      <c r="J1954" s="16"/>
      <c r="K1954" s="16"/>
      <c r="L1954" s="16"/>
    </row>
    <row r="1955" spans="6:12">
      <c r="F1955" s="16"/>
      <c r="I1955" s="16"/>
      <c r="J1955" s="16"/>
      <c r="K1955" s="16"/>
      <c r="L1955" s="16"/>
    </row>
    <row r="1956" spans="6:12">
      <c r="F1956" s="16"/>
      <c r="I1956" s="16"/>
      <c r="J1956" s="16"/>
      <c r="K1956" s="16"/>
      <c r="L1956" s="16"/>
    </row>
    <row r="1957" spans="6:12">
      <c r="F1957" s="16"/>
      <c r="I1957" s="16"/>
      <c r="J1957" s="16"/>
      <c r="K1957" s="16"/>
      <c r="L1957" s="16"/>
    </row>
    <row r="1958" spans="6:12">
      <c r="F1958" s="16"/>
      <c r="I1958" s="16"/>
      <c r="J1958" s="16"/>
      <c r="K1958" s="16"/>
      <c r="L1958" s="16"/>
    </row>
    <row r="1959" spans="6:12">
      <c r="F1959" s="16"/>
      <c r="I1959" s="16"/>
      <c r="J1959" s="16"/>
      <c r="K1959" s="16"/>
      <c r="L1959" s="16"/>
    </row>
    <row r="1960" spans="6:12">
      <c r="F1960" s="16"/>
      <c r="I1960" s="16"/>
      <c r="J1960" s="16"/>
      <c r="K1960" s="16"/>
      <c r="L1960" s="16"/>
    </row>
    <row r="1961" spans="6:12">
      <c r="F1961" s="16"/>
      <c r="I1961" s="16"/>
      <c r="J1961" s="16"/>
      <c r="K1961" s="16"/>
      <c r="L1961" s="16"/>
    </row>
    <row r="1962" spans="6:12">
      <c r="F1962" s="16"/>
      <c r="I1962" s="16"/>
      <c r="J1962" s="16"/>
      <c r="K1962" s="16"/>
      <c r="L1962" s="16"/>
    </row>
    <row r="1963" spans="6:12">
      <c r="F1963" s="16"/>
      <c r="I1963" s="16"/>
      <c r="J1963" s="16"/>
      <c r="K1963" s="16"/>
      <c r="L1963" s="16"/>
    </row>
    <row r="1964" spans="6:12">
      <c r="F1964" s="16"/>
      <c r="I1964" s="16"/>
      <c r="J1964" s="16"/>
      <c r="K1964" s="16"/>
      <c r="L1964" s="16"/>
    </row>
    <row r="1965" spans="6:12">
      <c r="F1965" s="16"/>
      <c r="I1965" s="16"/>
      <c r="J1965" s="16"/>
      <c r="K1965" s="16"/>
      <c r="L1965" s="16"/>
    </row>
    <row r="1966" spans="6:12">
      <c r="F1966" s="16"/>
      <c r="I1966" s="16"/>
      <c r="J1966" s="16"/>
      <c r="K1966" s="16"/>
      <c r="L1966" s="16"/>
    </row>
    <row r="1967" spans="6:12">
      <c r="F1967" s="16"/>
      <c r="I1967" s="16"/>
      <c r="J1967" s="16"/>
      <c r="K1967" s="16"/>
      <c r="L1967" s="16"/>
    </row>
    <row r="1968" spans="6:12">
      <c r="F1968" s="16"/>
      <c r="I1968" s="16"/>
      <c r="J1968" s="16"/>
      <c r="K1968" s="16"/>
      <c r="L1968" s="16"/>
    </row>
    <row r="1969" spans="6:12">
      <c r="F1969" s="16"/>
      <c r="I1969" s="16"/>
      <c r="J1969" s="16"/>
      <c r="K1969" s="16"/>
      <c r="L1969" s="16"/>
    </row>
    <row r="1970" spans="6:12">
      <c r="F1970" s="16"/>
      <c r="I1970" s="16"/>
      <c r="J1970" s="16"/>
      <c r="K1970" s="16"/>
      <c r="L1970" s="16"/>
    </row>
    <row r="1971" spans="6:12">
      <c r="F1971" s="16"/>
      <c r="I1971" s="16"/>
      <c r="J1971" s="16"/>
      <c r="K1971" s="16"/>
      <c r="L1971" s="16"/>
    </row>
    <row r="1972" spans="6:12">
      <c r="F1972" s="16"/>
      <c r="I1972" s="16"/>
      <c r="J1972" s="16"/>
      <c r="K1972" s="16"/>
      <c r="L1972" s="16"/>
    </row>
    <row r="1973" spans="6:12">
      <c r="F1973" s="16"/>
      <c r="I1973" s="16"/>
      <c r="J1973" s="16"/>
      <c r="K1973" s="16"/>
      <c r="L1973" s="16"/>
    </row>
    <row r="1974" spans="6:12">
      <c r="F1974" s="16"/>
      <c r="I1974" s="16"/>
      <c r="J1974" s="16"/>
      <c r="K1974" s="16"/>
      <c r="L1974" s="16"/>
    </row>
    <row r="1975" spans="6:12">
      <c r="F1975" s="16"/>
      <c r="I1975" s="16"/>
      <c r="J1975" s="16"/>
      <c r="K1975" s="16"/>
      <c r="L1975" s="16"/>
    </row>
    <row r="1976" spans="6:12">
      <c r="F1976" s="16"/>
      <c r="I1976" s="16"/>
      <c r="J1976" s="16"/>
      <c r="K1976" s="16"/>
      <c r="L1976" s="16"/>
    </row>
    <row r="1977" spans="6:12">
      <c r="F1977" s="16"/>
      <c r="I1977" s="16"/>
      <c r="J1977" s="16"/>
      <c r="K1977" s="16"/>
      <c r="L1977" s="16"/>
    </row>
    <row r="1978" spans="6:12">
      <c r="F1978" s="16"/>
      <c r="I1978" s="16"/>
      <c r="J1978" s="16"/>
      <c r="K1978" s="16"/>
      <c r="L1978" s="16"/>
    </row>
    <row r="1979" spans="6:12">
      <c r="F1979" s="16"/>
      <c r="I1979" s="16"/>
      <c r="J1979" s="16"/>
      <c r="K1979" s="16"/>
      <c r="L1979" s="16"/>
    </row>
    <row r="1980" spans="6:12">
      <c r="F1980" s="16"/>
      <c r="I1980" s="16"/>
      <c r="J1980" s="16"/>
      <c r="K1980" s="16"/>
      <c r="L1980" s="16"/>
    </row>
    <row r="1981" spans="6:12">
      <c r="F1981" s="16"/>
      <c r="I1981" s="16"/>
      <c r="J1981" s="16"/>
      <c r="K1981" s="16"/>
      <c r="L1981" s="16"/>
    </row>
    <row r="1982" spans="6:12">
      <c r="F1982" s="16"/>
      <c r="I1982" s="16"/>
      <c r="J1982" s="16"/>
      <c r="K1982" s="16"/>
      <c r="L1982" s="16"/>
    </row>
    <row r="1983" spans="6:12">
      <c r="F1983" s="16"/>
      <c r="I1983" s="16"/>
      <c r="J1983" s="16"/>
      <c r="K1983" s="16"/>
      <c r="L1983" s="16"/>
    </row>
    <row r="1984" spans="6:12">
      <c r="F1984" s="16"/>
      <c r="I1984" s="16"/>
      <c r="J1984" s="16"/>
      <c r="K1984" s="16"/>
      <c r="L1984" s="16"/>
    </row>
    <row r="1985" spans="6:12">
      <c r="F1985" s="16"/>
      <c r="I1985" s="16"/>
      <c r="J1985" s="16"/>
      <c r="K1985" s="16"/>
      <c r="L1985" s="16"/>
    </row>
    <row r="1986" spans="6:12">
      <c r="F1986" s="16"/>
      <c r="I1986" s="16"/>
      <c r="J1986" s="16"/>
      <c r="K1986" s="16"/>
      <c r="L1986" s="16"/>
    </row>
    <row r="1987" spans="6:12">
      <c r="F1987" s="16"/>
      <c r="I1987" s="16"/>
      <c r="J1987" s="16"/>
      <c r="K1987" s="16"/>
      <c r="L1987" s="16"/>
    </row>
    <row r="1988" spans="6:12">
      <c r="F1988" s="16"/>
      <c r="I1988" s="16"/>
      <c r="J1988" s="16"/>
      <c r="K1988" s="16"/>
      <c r="L1988" s="16"/>
    </row>
    <row r="1989" spans="6:12">
      <c r="F1989" s="16"/>
      <c r="I1989" s="16"/>
      <c r="J1989" s="16"/>
      <c r="K1989" s="16"/>
      <c r="L1989" s="16"/>
    </row>
    <row r="1990" spans="6:12">
      <c r="F1990" s="16"/>
      <c r="I1990" s="16"/>
      <c r="J1990" s="16"/>
      <c r="K1990" s="16"/>
      <c r="L1990" s="16"/>
    </row>
    <row r="1991" spans="6:12">
      <c r="F1991" s="16"/>
      <c r="I1991" s="16"/>
      <c r="J1991" s="16"/>
      <c r="K1991" s="16"/>
      <c r="L1991" s="16"/>
    </row>
    <row r="1992" spans="6:12">
      <c r="F1992" s="16"/>
      <c r="I1992" s="16"/>
      <c r="J1992" s="16"/>
      <c r="K1992" s="16"/>
      <c r="L1992" s="16"/>
    </row>
    <row r="1993" spans="6:12">
      <c r="F1993" s="16"/>
      <c r="I1993" s="16"/>
      <c r="J1993" s="16"/>
      <c r="K1993" s="16"/>
      <c r="L1993" s="16"/>
    </row>
    <row r="1994" spans="6:12">
      <c r="F1994" s="16"/>
      <c r="I1994" s="16"/>
      <c r="J1994" s="16"/>
      <c r="K1994" s="16"/>
      <c r="L1994" s="16"/>
    </row>
    <row r="1995" spans="6:12">
      <c r="F1995" s="16"/>
      <c r="I1995" s="16"/>
      <c r="J1995" s="16"/>
      <c r="K1995" s="16"/>
      <c r="L1995" s="16"/>
    </row>
    <row r="1996" spans="6:12">
      <c r="F1996" s="16"/>
      <c r="I1996" s="16"/>
      <c r="J1996" s="16"/>
      <c r="K1996" s="16"/>
      <c r="L1996" s="16"/>
    </row>
    <row r="1997" spans="6:12">
      <c r="F1997" s="16"/>
      <c r="I1997" s="16"/>
      <c r="J1997" s="16"/>
      <c r="K1997" s="16"/>
      <c r="L1997" s="16"/>
    </row>
    <row r="1998" spans="6:12">
      <c r="F1998" s="16"/>
      <c r="I1998" s="16"/>
      <c r="J1998" s="16"/>
      <c r="K1998" s="16"/>
      <c r="L1998" s="16"/>
    </row>
    <row r="1999" spans="6:12">
      <c r="F1999" s="16"/>
      <c r="I1999" s="16"/>
      <c r="J1999" s="16"/>
      <c r="K1999" s="16"/>
      <c r="L1999" s="16"/>
    </row>
    <row r="2000" spans="6:12">
      <c r="F2000" s="16"/>
      <c r="I2000" s="16"/>
      <c r="J2000" s="16"/>
      <c r="K2000" s="16"/>
      <c r="L2000" s="16"/>
    </row>
    <row r="2001" spans="6:12">
      <c r="F2001" s="16"/>
      <c r="I2001" s="16"/>
      <c r="J2001" s="16"/>
      <c r="K2001" s="16"/>
      <c r="L2001" s="16"/>
    </row>
    <row r="2002" spans="6:12">
      <c r="F2002" s="16"/>
      <c r="I2002" s="16"/>
      <c r="J2002" s="16"/>
      <c r="K2002" s="16"/>
      <c r="L2002" s="16"/>
    </row>
    <row r="2003" spans="6:12">
      <c r="F2003" s="16"/>
      <c r="I2003" s="16"/>
      <c r="J2003" s="16"/>
      <c r="K2003" s="16"/>
      <c r="L2003" s="16"/>
    </row>
    <row r="2004" spans="6:12">
      <c r="F2004" s="16"/>
      <c r="I2004" s="16"/>
      <c r="J2004" s="16"/>
      <c r="K2004" s="16"/>
      <c r="L2004" s="16"/>
    </row>
    <row r="2005" spans="6:12">
      <c r="F2005" s="16"/>
      <c r="I2005" s="16"/>
      <c r="J2005" s="16"/>
      <c r="K2005" s="16"/>
      <c r="L2005" s="16"/>
    </row>
    <row r="2006" spans="6:12">
      <c r="F2006" s="16"/>
      <c r="I2006" s="16"/>
      <c r="J2006" s="16"/>
      <c r="K2006" s="16"/>
      <c r="L2006" s="16"/>
    </row>
    <row r="2007" spans="6:12">
      <c r="F2007" s="16"/>
      <c r="I2007" s="16"/>
      <c r="J2007" s="16"/>
      <c r="K2007" s="16"/>
      <c r="L2007" s="16"/>
    </row>
    <row r="2008" spans="6:12">
      <c r="F2008" s="16"/>
      <c r="I2008" s="16"/>
      <c r="J2008" s="16"/>
      <c r="K2008" s="16"/>
      <c r="L2008" s="16"/>
    </row>
    <row r="2009" spans="6:12">
      <c r="F2009" s="16"/>
      <c r="I2009" s="16"/>
      <c r="J2009" s="16"/>
      <c r="K2009" s="16"/>
      <c r="L2009" s="16"/>
    </row>
    <row r="2010" spans="6:12">
      <c r="F2010" s="16"/>
      <c r="I2010" s="16"/>
      <c r="J2010" s="16"/>
      <c r="K2010" s="16"/>
      <c r="L2010" s="16"/>
    </row>
    <row r="2011" spans="6:12">
      <c r="F2011" s="16"/>
      <c r="I2011" s="16"/>
      <c r="J2011" s="16"/>
      <c r="K2011" s="16"/>
      <c r="L2011" s="16"/>
    </row>
    <row r="2012" spans="6:12">
      <c r="F2012" s="16"/>
      <c r="I2012" s="16"/>
      <c r="J2012" s="16"/>
      <c r="K2012" s="16"/>
      <c r="L2012" s="16"/>
    </row>
    <row r="2013" spans="6:12">
      <c r="F2013" s="16"/>
      <c r="I2013" s="16"/>
      <c r="J2013" s="16"/>
      <c r="K2013" s="16"/>
      <c r="L2013" s="16"/>
    </row>
    <row r="2014" spans="6:12">
      <c r="F2014" s="16"/>
      <c r="I2014" s="16"/>
      <c r="J2014" s="16"/>
      <c r="K2014" s="16"/>
      <c r="L2014" s="16"/>
    </row>
    <row r="2015" spans="6:12">
      <c r="F2015" s="16"/>
      <c r="I2015" s="16"/>
      <c r="J2015" s="16"/>
      <c r="K2015" s="16"/>
      <c r="L2015" s="16"/>
    </row>
    <row r="2016" spans="6:12">
      <c r="F2016" s="16"/>
      <c r="I2016" s="16"/>
      <c r="J2016" s="16"/>
      <c r="K2016" s="16"/>
      <c r="L2016" s="16"/>
    </row>
    <row r="2017" spans="6:12">
      <c r="F2017" s="16"/>
      <c r="I2017" s="16"/>
      <c r="J2017" s="16"/>
      <c r="K2017" s="16"/>
      <c r="L2017" s="16"/>
    </row>
    <row r="2018" spans="6:12">
      <c r="F2018" s="16"/>
      <c r="I2018" s="16"/>
      <c r="J2018" s="16"/>
      <c r="K2018" s="16"/>
      <c r="L2018" s="16"/>
    </row>
    <row r="2019" spans="6:12">
      <c r="F2019" s="16"/>
      <c r="I2019" s="16"/>
      <c r="J2019" s="16"/>
      <c r="K2019" s="16"/>
      <c r="L2019" s="16"/>
    </row>
    <row r="2020" spans="6:12">
      <c r="F2020" s="16"/>
      <c r="I2020" s="16"/>
      <c r="J2020" s="16"/>
      <c r="K2020" s="16"/>
      <c r="L2020" s="16"/>
    </row>
    <row r="2021" spans="6:12">
      <c r="F2021" s="16"/>
      <c r="I2021" s="16"/>
      <c r="J2021" s="16"/>
      <c r="K2021" s="16"/>
      <c r="L2021" s="16"/>
    </row>
    <row r="2022" spans="6:12">
      <c r="F2022" s="16"/>
      <c r="I2022" s="16"/>
      <c r="J2022" s="16"/>
      <c r="K2022" s="16"/>
      <c r="L2022" s="16"/>
    </row>
    <row r="2023" spans="6:12">
      <c r="F2023" s="16"/>
      <c r="I2023" s="16"/>
      <c r="J2023" s="16"/>
      <c r="K2023" s="16"/>
      <c r="L2023" s="16"/>
    </row>
    <row r="2024" spans="6:12">
      <c r="F2024" s="16"/>
      <c r="I2024" s="16"/>
      <c r="J2024" s="16"/>
      <c r="K2024" s="16"/>
      <c r="L2024" s="16"/>
    </row>
    <row r="2025" spans="6:12">
      <c r="F2025" s="16"/>
      <c r="I2025" s="16"/>
      <c r="J2025" s="16"/>
      <c r="K2025" s="16"/>
      <c r="L2025" s="16"/>
    </row>
    <row r="2026" spans="6:12">
      <c r="F2026" s="16"/>
      <c r="I2026" s="16"/>
      <c r="J2026" s="16"/>
      <c r="K2026" s="16"/>
      <c r="L2026" s="16"/>
    </row>
    <row r="2027" spans="6:12">
      <c r="F2027" s="16"/>
      <c r="I2027" s="16"/>
      <c r="J2027" s="16"/>
      <c r="K2027" s="16"/>
      <c r="L2027" s="16"/>
    </row>
    <row r="2028" spans="6:12">
      <c r="F2028" s="16"/>
      <c r="I2028" s="16"/>
      <c r="J2028" s="16"/>
      <c r="K2028" s="16"/>
      <c r="L2028" s="16"/>
    </row>
    <row r="2029" spans="6:12">
      <c r="F2029" s="16"/>
      <c r="I2029" s="16"/>
      <c r="J2029" s="16"/>
      <c r="K2029" s="16"/>
      <c r="L2029" s="16"/>
    </row>
    <row r="2030" spans="6:12">
      <c r="F2030" s="16"/>
      <c r="I2030" s="16"/>
      <c r="J2030" s="16"/>
      <c r="K2030" s="16"/>
      <c r="L2030" s="16"/>
    </row>
    <row r="2031" spans="6:12">
      <c r="F2031" s="16"/>
      <c r="I2031" s="16"/>
      <c r="J2031" s="16"/>
      <c r="K2031" s="16"/>
      <c r="L2031" s="16"/>
    </row>
    <row r="2032" spans="6:12">
      <c r="F2032" s="16"/>
      <c r="I2032" s="16"/>
      <c r="J2032" s="16"/>
      <c r="K2032" s="16"/>
      <c r="L2032" s="16"/>
    </row>
    <row r="2033" spans="6:12">
      <c r="F2033" s="16"/>
      <c r="I2033" s="16"/>
      <c r="J2033" s="16"/>
      <c r="K2033" s="16"/>
      <c r="L2033" s="16"/>
    </row>
    <row r="2034" spans="6:12">
      <c r="F2034" s="16"/>
      <c r="I2034" s="16"/>
      <c r="J2034" s="16"/>
      <c r="K2034" s="16"/>
      <c r="L2034" s="16"/>
    </row>
    <row r="2035" spans="6:12">
      <c r="F2035" s="16"/>
      <c r="I2035" s="16"/>
      <c r="J2035" s="16"/>
      <c r="K2035" s="16"/>
      <c r="L2035" s="16"/>
    </row>
    <row r="2036" spans="6:12">
      <c r="F2036" s="16"/>
      <c r="I2036" s="16"/>
      <c r="J2036" s="16"/>
      <c r="K2036" s="16"/>
      <c r="L2036" s="16"/>
    </row>
    <row r="2037" spans="6:12">
      <c r="F2037" s="16"/>
      <c r="I2037" s="16"/>
      <c r="J2037" s="16"/>
      <c r="K2037" s="16"/>
      <c r="L2037" s="16"/>
    </row>
    <row r="2038" spans="6:12">
      <c r="F2038" s="16"/>
      <c r="I2038" s="16"/>
      <c r="J2038" s="16"/>
      <c r="K2038" s="16"/>
      <c r="L2038" s="16"/>
    </row>
    <row r="2039" spans="6:12">
      <c r="F2039" s="16"/>
      <c r="I2039" s="16"/>
      <c r="J2039" s="16"/>
      <c r="K2039" s="16"/>
      <c r="L2039" s="16"/>
    </row>
    <row r="2040" spans="6:12">
      <c r="F2040" s="16"/>
      <c r="I2040" s="16"/>
      <c r="J2040" s="16"/>
      <c r="K2040" s="16"/>
      <c r="L2040" s="16"/>
    </row>
    <row r="2041" spans="6:12">
      <c r="F2041" s="16"/>
      <c r="I2041" s="16"/>
      <c r="J2041" s="16"/>
      <c r="K2041" s="16"/>
      <c r="L2041" s="16"/>
    </row>
    <row r="2042" spans="6:12">
      <c r="F2042" s="16"/>
      <c r="I2042" s="16"/>
      <c r="J2042" s="16"/>
      <c r="K2042" s="16"/>
      <c r="L2042" s="16"/>
    </row>
    <row r="2043" spans="6:12">
      <c r="F2043" s="16"/>
      <c r="I2043" s="16"/>
      <c r="J2043" s="16"/>
      <c r="K2043" s="16"/>
      <c r="L2043" s="16"/>
    </row>
    <row r="2044" spans="6:12">
      <c r="F2044" s="16"/>
      <c r="I2044" s="16"/>
      <c r="J2044" s="16"/>
      <c r="K2044" s="16"/>
      <c r="L2044" s="16"/>
    </row>
    <row r="2045" spans="6:12">
      <c r="F2045" s="16"/>
      <c r="I2045" s="16"/>
      <c r="J2045" s="16"/>
      <c r="K2045" s="16"/>
      <c r="L2045" s="16"/>
    </row>
    <row r="2046" spans="6:12">
      <c r="F2046" s="16"/>
      <c r="I2046" s="16"/>
      <c r="J2046" s="16"/>
      <c r="K2046" s="16"/>
      <c r="L2046" s="16"/>
    </row>
    <row r="2047" spans="6:12">
      <c r="F2047" s="16"/>
      <c r="I2047" s="16"/>
      <c r="J2047" s="16"/>
      <c r="K2047" s="16"/>
      <c r="L2047" s="16"/>
    </row>
    <row r="2048" spans="6:12">
      <c r="F2048" s="16"/>
      <c r="I2048" s="16"/>
      <c r="J2048" s="16"/>
      <c r="K2048" s="16"/>
      <c r="L2048" s="16"/>
    </row>
    <row r="2049" spans="6:12">
      <c r="F2049" s="16"/>
      <c r="I2049" s="16"/>
      <c r="J2049" s="16"/>
      <c r="K2049" s="16"/>
      <c r="L2049" s="16"/>
    </row>
    <row r="2050" spans="6:12">
      <c r="F2050" s="16"/>
      <c r="I2050" s="16"/>
      <c r="J2050" s="16"/>
      <c r="K2050" s="16"/>
      <c r="L2050" s="16"/>
    </row>
    <row r="2051" spans="6:12">
      <c r="F2051" s="16"/>
      <c r="I2051" s="16"/>
      <c r="J2051" s="16"/>
      <c r="K2051" s="16"/>
      <c r="L2051" s="16"/>
    </row>
    <row r="2052" spans="6:12">
      <c r="F2052" s="16"/>
      <c r="I2052" s="16"/>
      <c r="J2052" s="16"/>
      <c r="K2052" s="16"/>
      <c r="L2052" s="16"/>
    </row>
    <row r="2053" spans="6:12">
      <c r="F2053" s="16"/>
      <c r="I2053" s="16"/>
      <c r="J2053" s="16"/>
      <c r="K2053" s="16"/>
      <c r="L2053" s="16"/>
    </row>
    <row r="2054" spans="6:12">
      <c r="F2054" s="16"/>
      <c r="I2054" s="16"/>
      <c r="J2054" s="16"/>
      <c r="K2054" s="16"/>
      <c r="L2054" s="16"/>
    </row>
    <row r="2055" spans="6:12">
      <c r="F2055" s="16"/>
      <c r="I2055" s="16"/>
      <c r="J2055" s="16"/>
      <c r="K2055" s="16"/>
      <c r="L2055" s="16"/>
    </row>
    <row r="2056" spans="6:12">
      <c r="F2056" s="16"/>
      <c r="I2056" s="16"/>
      <c r="J2056" s="16"/>
      <c r="K2056" s="16"/>
      <c r="L2056" s="16"/>
    </row>
    <row r="2057" spans="6:12">
      <c r="F2057" s="16"/>
      <c r="I2057" s="16"/>
      <c r="J2057" s="16"/>
      <c r="K2057" s="16"/>
      <c r="L2057" s="16"/>
    </row>
    <row r="2058" spans="6:12">
      <c r="F2058" s="16"/>
      <c r="I2058" s="16"/>
      <c r="J2058" s="16"/>
      <c r="K2058" s="16"/>
      <c r="L2058" s="16"/>
    </row>
    <row r="2059" spans="6:12">
      <c r="F2059" s="16"/>
      <c r="I2059" s="16"/>
      <c r="J2059" s="16"/>
      <c r="K2059" s="16"/>
      <c r="L2059" s="16"/>
    </row>
    <row r="2060" spans="6:12">
      <c r="F2060" s="16"/>
      <c r="I2060" s="16"/>
      <c r="J2060" s="16"/>
      <c r="K2060" s="16"/>
      <c r="L2060" s="16"/>
    </row>
    <row r="2061" spans="6:12">
      <c r="F2061" s="16"/>
      <c r="I2061" s="16"/>
      <c r="J2061" s="16"/>
      <c r="K2061" s="16"/>
      <c r="L2061" s="16"/>
    </row>
    <row r="2062" spans="6:12">
      <c r="F2062" s="16"/>
      <c r="I2062" s="16"/>
      <c r="J2062" s="16"/>
      <c r="K2062" s="16"/>
      <c r="L2062" s="16"/>
    </row>
    <row r="2063" spans="6:12">
      <c r="F2063" s="16"/>
      <c r="I2063" s="16"/>
      <c r="J2063" s="16"/>
      <c r="K2063" s="16"/>
      <c r="L2063" s="16"/>
    </row>
    <row r="2064" spans="6:12">
      <c r="F2064" s="16"/>
      <c r="I2064" s="16"/>
      <c r="J2064" s="16"/>
      <c r="K2064" s="16"/>
      <c r="L2064" s="16"/>
    </row>
    <row r="2065" spans="6:12">
      <c r="F2065" s="16"/>
      <c r="I2065" s="16"/>
      <c r="J2065" s="16"/>
      <c r="K2065" s="16"/>
      <c r="L2065" s="16"/>
    </row>
    <row r="2066" spans="6:12">
      <c r="F2066" s="16"/>
      <c r="I2066" s="16"/>
      <c r="J2066" s="16"/>
      <c r="K2066" s="16"/>
      <c r="L2066" s="16"/>
    </row>
    <row r="2067" spans="6:12">
      <c r="F2067" s="16"/>
      <c r="I2067" s="16"/>
      <c r="J2067" s="16"/>
      <c r="K2067" s="16"/>
      <c r="L2067" s="16"/>
    </row>
    <row r="2068" spans="6:12">
      <c r="F2068" s="16"/>
      <c r="I2068" s="16"/>
      <c r="J2068" s="16"/>
      <c r="K2068" s="16"/>
      <c r="L2068" s="16"/>
    </row>
    <row r="2069" spans="6:12">
      <c r="F2069" s="16"/>
      <c r="I2069" s="16"/>
      <c r="J2069" s="16"/>
      <c r="K2069" s="16"/>
      <c r="L2069" s="16"/>
    </row>
    <row r="2070" spans="6:12">
      <c r="F2070" s="16"/>
      <c r="I2070" s="16"/>
      <c r="J2070" s="16"/>
      <c r="K2070" s="16"/>
      <c r="L2070" s="16"/>
    </row>
    <row r="2071" spans="6:12">
      <c r="F2071" s="16"/>
      <c r="I2071" s="16"/>
      <c r="J2071" s="16"/>
      <c r="K2071" s="16"/>
      <c r="L2071" s="16"/>
    </row>
    <row r="2072" spans="6:12">
      <c r="F2072" s="16"/>
      <c r="I2072" s="16"/>
      <c r="J2072" s="16"/>
      <c r="K2072" s="16"/>
      <c r="L2072" s="16"/>
    </row>
    <row r="2073" spans="6:12">
      <c r="F2073" s="16"/>
      <c r="I2073" s="16"/>
      <c r="J2073" s="16"/>
      <c r="K2073" s="16"/>
      <c r="L2073" s="16"/>
    </row>
    <row r="2074" spans="6:12">
      <c r="F2074" s="16"/>
      <c r="I2074" s="16"/>
      <c r="J2074" s="16"/>
      <c r="K2074" s="16"/>
      <c r="L2074" s="16"/>
    </row>
    <row r="2075" spans="6:12">
      <c r="F2075" s="16"/>
      <c r="I2075" s="16"/>
      <c r="J2075" s="16"/>
      <c r="K2075" s="16"/>
      <c r="L2075" s="16"/>
    </row>
    <row r="2076" spans="6:12">
      <c r="F2076" s="16"/>
      <c r="I2076" s="16"/>
      <c r="J2076" s="16"/>
      <c r="K2076" s="16"/>
      <c r="L2076" s="16"/>
    </row>
    <row r="2077" spans="6:12">
      <c r="F2077" s="16"/>
      <c r="I2077" s="16"/>
      <c r="J2077" s="16"/>
      <c r="K2077" s="16"/>
      <c r="L2077" s="16"/>
    </row>
    <row r="2078" spans="6:12">
      <c r="F2078" s="16"/>
      <c r="I2078" s="16"/>
      <c r="J2078" s="16"/>
      <c r="K2078" s="16"/>
      <c r="L2078" s="16"/>
    </row>
    <row r="2079" spans="6:12">
      <c r="F2079" s="16"/>
      <c r="I2079" s="16"/>
      <c r="J2079" s="16"/>
      <c r="K2079" s="16"/>
      <c r="L2079" s="16"/>
    </row>
    <row r="2080" spans="6:12">
      <c r="F2080" s="16"/>
      <c r="I2080" s="16"/>
      <c r="J2080" s="16"/>
      <c r="K2080" s="16"/>
      <c r="L2080" s="16"/>
    </row>
    <row r="2081" spans="6:12">
      <c r="F2081" s="16"/>
      <c r="I2081" s="16"/>
      <c r="J2081" s="16"/>
      <c r="K2081" s="16"/>
      <c r="L2081" s="16"/>
    </row>
    <row r="2082" spans="6:12">
      <c r="F2082" s="16"/>
      <c r="I2082" s="16"/>
      <c r="J2082" s="16"/>
      <c r="K2082" s="16"/>
      <c r="L2082" s="16"/>
    </row>
    <row r="2083" spans="6:12">
      <c r="F2083" s="16"/>
      <c r="I2083" s="16"/>
      <c r="J2083" s="16"/>
      <c r="K2083" s="16"/>
      <c r="L2083" s="16"/>
    </row>
    <row r="2084" spans="6:12">
      <c r="F2084" s="16"/>
      <c r="I2084" s="16"/>
      <c r="J2084" s="16"/>
      <c r="K2084" s="16"/>
      <c r="L2084" s="16"/>
    </row>
    <row r="2085" spans="6:12">
      <c r="F2085" s="16"/>
      <c r="I2085" s="16"/>
      <c r="J2085" s="16"/>
      <c r="K2085" s="16"/>
      <c r="L2085" s="16"/>
    </row>
    <row r="2086" spans="6:12">
      <c r="F2086" s="16"/>
      <c r="I2086" s="16"/>
      <c r="J2086" s="16"/>
      <c r="K2086" s="16"/>
      <c r="L2086" s="16"/>
    </row>
    <row r="2087" spans="6:12">
      <c r="F2087" s="16"/>
      <c r="I2087" s="16"/>
      <c r="J2087" s="16"/>
      <c r="K2087" s="16"/>
      <c r="L2087" s="16"/>
    </row>
    <row r="2088" spans="6:12">
      <c r="F2088" s="16"/>
      <c r="I2088" s="16"/>
      <c r="J2088" s="16"/>
      <c r="K2088" s="16"/>
      <c r="L2088" s="16"/>
    </row>
    <row r="2089" spans="6:12">
      <c r="F2089" s="16"/>
      <c r="I2089" s="16"/>
      <c r="J2089" s="16"/>
      <c r="K2089" s="16"/>
      <c r="L2089" s="16"/>
    </row>
    <row r="2090" spans="6:12">
      <c r="F2090" s="16"/>
      <c r="I2090" s="16"/>
      <c r="J2090" s="16"/>
      <c r="K2090" s="16"/>
      <c r="L2090" s="16"/>
    </row>
    <row r="2091" spans="6:12">
      <c r="F2091" s="16"/>
      <c r="I2091" s="16"/>
      <c r="J2091" s="16"/>
      <c r="K2091" s="16"/>
      <c r="L2091" s="16"/>
    </row>
    <row r="2092" spans="6:12">
      <c r="F2092" s="16"/>
      <c r="I2092" s="16"/>
      <c r="J2092" s="16"/>
      <c r="K2092" s="16"/>
      <c r="L2092" s="16"/>
    </row>
    <row r="2093" spans="6:12">
      <c r="F2093" s="16"/>
      <c r="I2093" s="16"/>
      <c r="J2093" s="16"/>
      <c r="K2093" s="16"/>
      <c r="L2093" s="16"/>
    </row>
    <row r="2094" spans="6:12">
      <c r="F2094" s="16"/>
      <c r="I2094" s="16"/>
      <c r="J2094" s="16"/>
      <c r="K2094" s="16"/>
      <c r="L2094" s="16"/>
    </row>
    <row r="2095" spans="6:12">
      <c r="F2095" s="16"/>
      <c r="I2095" s="16"/>
      <c r="J2095" s="16"/>
      <c r="K2095" s="16"/>
      <c r="L2095" s="16"/>
    </row>
    <row r="2096" spans="6:12">
      <c r="F2096" s="16"/>
      <c r="I2096" s="16"/>
      <c r="J2096" s="16"/>
      <c r="K2096" s="16"/>
      <c r="L2096" s="16"/>
    </row>
    <row r="2097" spans="6:12">
      <c r="F2097" s="16"/>
      <c r="I2097" s="16"/>
      <c r="J2097" s="16"/>
      <c r="K2097" s="16"/>
      <c r="L2097" s="16"/>
    </row>
    <row r="2098" spans="6:12">
      <c r="F2098" s="16"/>
      <c r="I2098" s="16"/>
      <c r="J2098" s="16"/>
      <c r="K2098" s="16"/>
      <c r="L2098" s="16"/>
    </row>
    <row r="2099" spans="6:12">
      <c r="F2099" s="16"/>
      <c r="I2099" s="16"/>
      <c r="J2099" s="16"/>
      <c r="K2099" s="16"/>
      <c r="L2099" s="16"/>
    </row>
    <row r="2100" spans="6:12">
      <c r="F2100" s="16"/>
      <c r="I2100" s="16"/>
      <c r="J2100" s="16"/>
      <c r="K2100" s="16"/>
      <c r="L2100" s="16"/>
    </row>
    <row r="2101" spans="6:12">
      <c r="F2101" s="16"/>
      <c r="I2101" s="16"/>
      <c r="J2101" s="16"/>
      <c r="K2101" s="16"/>
      <c r="L2101" s="16"/>
    </row>
    <row r="2102" spans="6:12">
      <c r="F2102" s="16"/>
      <c r="I2102" s="16"/>
      <c r="J2102" s="16"/>
      <c r="K2102" s="16"/>
      <c r="L2102" s="16"/>
    </row>
    <row r="2103" spans="6:12">
      <c r="F2103" s="16"/>
      <c r="I2103" s="16"/>
      <c r="J2103" s="16"/>
      <c r="K2103" s="16"/>
      <c r="L2103" s="16"/>
    </row>
    <row r="2104" spans="6:12">
      <c r="F2104" s="16"/>
      <c r="I2104" s="16"/>
      <c r="J2104" s="16"/>
      <c r="K2104" s="16"/>
      <c r="L2104" s="16"/>
    </row>
    <row r="2105" spans="6:12">
      <c r="F2105" s="16"/>
      <c r="I2105" s="16"/>
      <c r="J2105" s="16"/>
      <c r="K2105" s="16"/>
      <c r="L2105" s="16"/>
    </row>
    <row r="2106" spans="6:12">
      <c r="F2106" s="16"/>
      <c r="I2106" s="16"/>
      <c r="J2106" s="16"/>
      <c r="K2106" s="16"/>
      <c r="L2106" s="16"/>
    </row>
    <row r="2107" spans="6:12">
      <c r="F2107" s="16"/>
      <c r="I2107" s="16"/>
      <c r="J2107" s="16"/>
      <c r="K2107" s="16"/>
      <c r="L2107" s="16"/>
    </row>
    <row r="2108" spans="6:12">
      <c r="F2108" s="16"/>
      <c r="I2108" s="16"/>
      <c r="J2108" s="16"/>
      <c r="K2108" s="16"/>
      <c r="L2108" s="16"/>
    </row>
    <row r="2109" spans="6:12">
      <c r="F2109" s="16"/>
      <c r="I2109" s="16"/>
      <c r="J2109" s="16"/>
      <c r="K2109" s="16"/>
      <c r="L2109" s="16"/>
    </row>
    <row r="2110" spans="6:12">
      <c r="F2110" s="16"/>
      <c r="I2110" s="16"/>
      <c r="J2110" s="16"/>
      <c r="K2110" s="16"/>
      <c r="L2110" s="16"/>
    </row>
    <row r="2111" spans="6:12">
      <c r="F2111" s="16"/>
      <c r="I2111" s="16"/>
      <c r="J2111" s="16"/>
      <c r="K2111" s="16"/>
      <c r="L2111" s="16"/>
    </row>
    <row r="2112" spans="6:12">
      <c r="F2112" s="16"/>
      <c r="I2112" s="16"/>
      <c r="J2112" s="16"/>
      <c r="K2112" s="16"/>
      <c r="L2112" s="16"/>
    </row>
    <row r="2113" spans="6:12">
      <c r="F2113" s="16"/>
      <c r="I2113" s="16"/>
      <c r="J2113" s="16"/>
      <c r="K2113" s="16"/>
      <c r="L2113" s="16"/>
    </row>
    <row r="2114" spans="6:12">
      <c r="F2114" s="16"/>
      <c r="I2114" s="16"/>
      <c r="J2114" s="16"/>
      <c r="K2114" s="16"/>
      <c r="L2114" s="16"/>
    </row>
    <row r="2115" spans="6:12">
      <c r="F2115" s="16"/>
      <c r="I2115" s="16"/>
      <c r="J2115" s="16"/>
      <c r="K2115" s="16"/>
      <c r="L2115" s="16"/>
    </row>
    <row r="2116" spans="6:12">
      <c r="F2116" s="16"/>
      <c r="I2116" s="16"/>
      <c r="J2116" s="16"/>
      <c r="K2116" s="16"/>
      <c r="L2116" s="16"/>
    </row>
    <row r="2117" spans="6:12">
      <c r="F2117" s="16"/>
      <c r="I2117" s="16"/>
      <c r="J2117" s="16"/>
      <c r="K2117" s="16"/>
      <c r="L2117" s="16"/>
    </row>
    <row r="2118" spans="6:12">
      <c r="F2118" s="16"/>
      <c r="I2118" s="16"/>
      <c r="J2118" s="16"/>
      <c r="K2118" s="16"/>
      <c r="L2118" s="16"/>
    </row>
    <row r="2119" spans="6:12">
      <c r="F2119" s="16"/>
      <c r="I2119" s="16"/>
      <c r="J2119" s="16"/>
      <c r="K2119" s="16"/>
      <c r="L2119" s="16"/>
    </row>
    <row r="2120" spans="6:12">
      <c r="F2120" s="16"/>
      <c r="I2120" s="16"/>
      <c r="J2120" s="16"/>
      <c r="K2120" s="16"/>
      <c r="L2120" s="16"/>
    </row>
    <row r="2121" spans="6:12">
      <c r="F2121" s="16"/>
      <c r="I2121" s="16"/>
      <c r="J2121" s="16"/>
      <c r="K2121" s="16"/>
      <c r="L2121" s="16"/>
    </row>
    <row r="2122" spans="6:12">
      <c r="F2122" s="16"/>
      <c r="I2122" s="16"/>
      <c r="J2122" s="16"/>
      <c r="K2122" s="16"/>
      <c r="L2122" s="16"/>
    </row>
    <row r="2123" spans="6:12">
      <c r="F2123" s="16"/>
      <c r="I2123" s="16"/>
      <c r="J2123" s="16"/>
      <c r="K2123" s="16"/>
      <c r="L2123" s="16"/>
    </row>
    <row r="2124" spans="6:12">
      <c r="F2124" s="16"/>
      <c r="I2124" s="16"/>
      <c r="J2124" s="16"/>
      <c r="K2124" s="16"/>
      <c r="L2124" s="16"/>
    </row>
    <row r="2125" spans="6:12">
      <c r="F2125" s="16"/>
      <c r="I2125" s="16"/>
      <c r="J2125" s="16"/>
      <c r="K2125" s="16"/>
      <c r="L2125" s="16"/>
    </row>
    <row r="2126" spans="6:12">
      <c r="F2126" s="16"/>
      <c r="I2126" s="16"/>
      <c r="J2126" s="16"/>
      <c r="K2126" s="16"/>
      <c r="L2126" s="16"/>
    </row>
    <row r="2127" spans="6:12">
      <c r="F2127" s="16"/>
      <c r="I2127" s="16"/>
      <c r="J2127" s="16"/>
      <c r="K2127" s="16"/>
      <c r="L2127" s="16"/>
    </row>
    <row r="2128" spans="6:12">
      <c r="F2128" s="16"/>
      <c r="I2128" s="16"/>
      <c r="J2128" s="16"/>
      <c r="K2128" s="16"/>
      <c r="L2128" s="16"/>
    </row>
    <row r="2129" spans="6:12">
      <c r="F2129" s="16"/>
      <c r="I2129" s="16"/>
      <c r="J2129" s="16"/>
      <c r="K2129" s="16"/>
      <c r="L2129" s="16"/>
    </row>
    <row r="2130" spans="6:12">
      <c r="F2130" s="16"/>
      <c r="I2130" s="16"/>
      <c r="J2130" s="16"/>
      <c r="K2130" s="16"/>
      <c r="L2130" s="16"/>
    </row>
    <row r="2131" spans="6:12">
      <c r="F2131" s="16"/>
      <c r="I2131" s="16"/>
      <c r="J2131" s="16"/>
      <c r="K2131" s="16"/>
      <c r="L2131" s="16"/>
    </row>
    <row r="2132" spans="6:12">
      <c r="F2132" s="16"/>
      <c r="I2132" s="16"/>
      <c r="J2132" s="16"/>
      <c r="K2132" s="16"/>
      <c r="L2132" s="16"/>
    </row>
    <row r="2133" spans="6:12">
      <c r="F2133" s="16"/>
      <c r="I2133" s="16"/>
      <c r="J2133" s="16"/>
      <c r="K2133" s="16"/>
      <c r="L2133" s="16"/>
    </row>
    <row r="2134" spans="6:12">
      <c r="F2134" s="16"/>
      <c r="I2134" s="16"/>
      <c r="J2134" s="16"/>
      <c r="K2134" s="16"/>
      <c r="L2134" s="16"/>
    </row>
    <row r="2135" spans="6:12">
      <c r="F2135" s="16"/>
      <c r="I2135" s="16"/>
      <c r="J2135" s="16"/>
      <c r="K2135" s="16"/>
      <c r="L2135" s="16"/>
    </row>
    <row r="2136" spans="6:12">
      <c r="F2136" s="16"/>
      <c r="I2136" s="16"/>
      <c r="J2136" s="16"/>
      <c r="K2136" s="16"/>
      <c r="L2136" s="16"/>
    </row>
    <row r="2137" spans="6:12">
      <c r="F2137" s="16"/>
      <c r="I2137" s="16"/>
      <c r="J2137" s="16"/>
      <c r="K2137" s="16"/>
      <c r="L2137" s="16"/>
    </row>
    <row r="2138" spans="6:12">
      <c r="F2138" s="16"/>
      <c r="I2138" s="16"/>
      <c r="J2138" s="16"/>
      <c r="K2138" s="16"/>
      <c r="L2138" s="16"/>
    </row>
    <row r="2139" spans="6:12">
      <c r="F2139" s="16"/>
      <c r="I2139" s="16"/>
      <c r="J2139" s="16"/>
      <c r="K2139" s="16"/>
      <c r="L2139" s="16"/>
    </row>
    <row r="2140" spans="6:12">
      <c r="F2140" s="16"/>
      <c r="I2140" s="16"/>
      <c r="J2140" s="16"/>
      <c r="K2140" s="16"/>
      <c r="L2140" s="16"/>
    </row>
    <row r="2141" spans="6:12">
      <c r="F2141" s="16"/>
      <c r="I2141" s="16"/>
      <c r="J2141" s="16"/>
      <c r="K2141" s="16"/>
      <c r="L2141" s="16"/>
    </row>
    <row r="2142" spans="6:12">
      <c r="F2142" s="16"/>
      <c r="I2142" s="16"/>
      <c r="J2142" s="16"/>
      <c r="K2142" s="16"/>
      <c r="L2142" s="16"/>
    </row>
    <row r="2143" spans="6:12">
      <c r="F2143" s="16"/>
      <c r="I2143" s="16"/>
      <c r="J2143" s="16"/>
      <c r="K2143" s="16"/>
      <c r="L2143" s="16"/>
    </row>
    <row r="2144" spans="6:12">
      <c r="F2144" s="16"/>
      <c r="I2144" s="16"/>
      <c r="J2144" s="16"/>
      <c r="K2144" s="16"/>
      <c r="L2144" s="16"/>
    </row>
    <row r="2145" spans="6:12">
      <c r="F2145" s="16"/>
      <c r="I2145" s="16"/>
      <c r="J2145" s="16"/>
      <c r="K2145" s="16"/>
      <c r="L2145" s="16"/>
    </row>
    <row r="2146" spans="6:12">
      <c r="F2146" s="16"/>
      <c r="I2146" s="16"/>
      <c r="J2146" s="16"/>
      <c r="K2146" s="16"/>
      <c r="L2146" s="16"/>
    </row>
    <row r="2147" spans="6:12">
      <c r="F2147" s="16"/>
      <c r="I2147" s="16"/>
      <c r="J2147" s="16"/>
      <c r="K2147" s="16"/>
      <c r="L2147" s="16"/>
    </row>
    <row r="2148" spans="6:12">
      <c r="F2148" s="16"/>
      <c r="I2148" s="16"/>
      <c r="J2148" s="16"/>
      <c r="K2148" s="16"/>
      <c r="L2148" s="16"/>
    </row>
    <row r="2149" spans="6:12">
      <c r="F2149" s="16"/>
      <c r="I2149" s="16"/>
      <c r="J2149" s="16"/>
      <c r="K2149" s="16"/>
      <c r="L2149" s="16"/>
    </row>
    <row r="2150" spans="6:12">
      <c r="F2150" s="16"/>
      <c r="I2150" s="16"/>
      <c r="J2150" s="16"/>
      <c r="K2150" s="16"/>
      <c r="L2150" s="16"/>
    </row>
    <row r="2151" spans="6:12">
      <c r="F2151" s="16"/>
      <c r="I2151" s="16"/>
      <c r="J2151" s="16"/>
      <c r="K2151" s="16"/>
      <c r="L2151" s="16"/>
    </row>
    <row r="2152" spans="6:12">
      <c r="F2152" s="16"/>
      <c r="I2152" s="16"/>
      <c r="J2152" s="16"/>
      <c r="K2152" s="16"/>
      <c r="L2152" s="16"/>
    </row>
    <row r="2153" spans="6:12">
      <c r="F2153" s="16"/>
      <c r="I2153" s="16"/>
      <c r="J2153" s="16"/>
      <c r="K2153" s="16"/>
      <c r="L2153" s="16"/>
    </row>
    <row r="2154" spans="6:12">
      <c r="F2154" s="16"/>
      <c r="I2154" s="16"/>
      <c r="J2154" s="16"/>
      <c r="K2154" s="16"/>
      <c r="L2154" s="16"/>
    </row>
    <row r="2155" spans="6:12">
      <c r="F2155" s="16"/>
      <c r="I2155" s="16"/>
      <c r="J2155" s="16"/>
      <c r="K2155" s="16"/>
      <c r="L2155" s="16"/>
    </row>
    <row r="2156" spans="6:12">
      <c r="F2156" s="16"/>
      <c r="I2156" s="16"/>
      <c r="J2156" s="16"/>
      <c r="K2156" s="16"/>
      <c r="L2156" s="16"/>
    </row>
    <row r="2157" spans="6:12">
      <c r="F2157" s="16"/>
      <c r="I2157" s="16"/>
      <c r="J2157" s="16"/>
      <c r="K2157" s="16"/>
      <c r="L2157" s="16"/>
    </row>
    <row r="2158" spans="6:12">
      <c r="F2158" s="16"/>
      <c r="I2158" s="16"/>
      <c r="J2158" s="16"/>
      <c r="K2158" s="16"/>
      <c r="L2158" s="16"/>
    </row>
    <row r="2159" spans="6:12">
      <c r="F2159" s="16"/>
      <c r="I2159" s="16"/>
      <c r="J2159" s="16"/>
      <c r="K2159" s="16"/>
      <c r="L2159" s="16"/>
    </row>
    <row r="2160" spans="6:12">
      <c r="F2160" s="16"/>
      <c r="I2160" s="16"/>
      <c r="J2160" s="16"/>
      <c r="K2160" s="16"/>
      <c r="L2160" s="16"/>
    </row>
    <row r="2161" spans="6:12">
      <c r="F2161" s="16"/>
      <c r="I2161" s="16"/>
      <c r="J2161" s="16"/>
      <c r="K2161" s="16"/>
      <c r="L2161" s="16"/>
    </row>
    <row r="2162" spans="6:12">
      <c r="F2162" s="16"/>
      <c r="I2162" s="16"/>
      <c r="J2162" s="16"/>
      <c r="K2162" s="16"/>
      <c r="L2162" s="16"/>
    </row>
    <row r="2163" spans="6:12">
      <c r="F2163" s="16"/>
      <c r="I2163" s="16"/>
      <c r="J2163" s="16"/>
      <c r="K2163" s="16"/>
      <c r="L2163" s="16"/>
    </row>
    <row r="2164" spans="6:12">
      <c r="F2164" s="16"/>
      <c r="I2164" s="16"/>
      <c r="J2164" s="16"/>
      <c r="K2164" s="16"/>
      <c r="L2164" s="16"/>
    </row>
    <row r="2165" spans="6:12">
      <c r="F2165" s="16"/>
      <c r="I2165" s="16"/>
      <c r="J2165" s="16"/>
      <c r="K2165" s="16"/>
      <c r="L2165" s="16"/>
    </row>
    <row r="2166" spans="6:12">
      <c r="F2166" s="16"/>
      <c r="I2166" s="16"/>
      <c r="J2166" s="16"/>
      <c r="K2166" s="16"/>
      <c r="L2166" s="16"/>
    </row>
    <row r="2167" spans="6:12">
      <c r="F2167" s="16"/>
      <c r="I2167" s="16"/>
      <c r="J2167" s="16"/>
      <c r="K2167" s="16"/>
      <c r="L2167" s="16"/>
    </row>
    <row r="2168" spans="6:12">
      <c r="F2168" s="16"/>
      <c r="I2168" s="16"/>
      <c r="J2168" s="16"/>
      <c r="K2168" s="16"/>
      <c r="L2168" s="16"/>
    </row>
    <row r="2169" spans="6:12">
      <c r="F2169" s="16"/>
      <c r="I2169" s="16"/>
      <c r="J2169" s="16"/>
      <c r="K2169" s="16"/>
      <c r="L2169" s="16"/>
    </row>
    <row r="2170" spans="6:12">
      <c r="F2170" s="16"/>
      <c r="I2170" s="16"/>
      <c r="J2170" s="16"/>
      <c r="K2170" s="16"/>
      <c r="L2170" s="16"/>
    </row>
    <row r="2171" spans="6:12">
      <c r="F2171" s="16"/>
      <c r="I2171" s="16"/>
      <c r="J2171" s="16"/>
      <c r="K2171" s="16"/>
      <c r="L2171" s="16"/>
    </row>
    <row r="2172" spans="6:12">
      <c r="F2172" s="16"/>
      <c r="I2172" s="16"/>
      <c r="J2172" s="16"/>
      <c r="K2172" s="16"/>
      <c r="L2172" s="16"/>
    </row>
    <row r="2173" spans="6:12">
      <c r="F2173" s="16"/>
      <c r="I2173" s="16"/>
      <c r="J2173" s="16"/>
      <c r="K2173" s="16"/>
      <c r="L2173" s="16"/>
    </row>
    <row r="2174" spans="6:12">
      <c r="F2174" s="16"/>
      <c r="I2174" s="16"/>
      <c r="J2174" s="16"/>
      <c r="K2174" s="16"/>
      <c r="L2174" s="16"/>
    </row>
    <row r="2175" spans="6:12">
      <c r="F2175" s="16"/>
      <c r="I2175" s="16"/>
      <c r="J2175" s="16"/>
      <c r="K2175" s="16"/>
      <c r="L2175" s="16"/>
    </row>
    <row r="2176" spans="6:12">
      <c r="F2176" s="16"/>
      <c r="I2176" s="16"/>
      <c r="J2176" s="16"/>
      <c r="K2176" s="16"/>
      <c r="L2176" s="16"/>
    </row>
    <row r="2177" spans="6:12">
      <c r="F2177" s="16"/>
      <c r="I2177" s="16"/>
      <c r="J2177" s="16"/>
      <c r="K2177" s="16"/>
      <c r="L2177" s="16"/>
    </row>
    <row r="2178" spans="6:12">
      <c r="F2178" s="16"/>
      <c r="I2178" s="16"/>
      <c r="J2178" s="16"/>
      <c r="K2178" s="16"/>
      <c r="L2178" s="16"/>
    </row>
    <row r="2179" spans="6:12">
      <c r="F2179" s="16"/>
      <c r="I2179" s="16"/>
      <c r="J2179" s="16"/>
      <c r="K2179" s="16"/>
      <c r="L2179" s="16"/>
    </row>
    <row r="2180" spans="6:12">
      <c r="F2180" s="16"/>
      <c r="I2180" s="16"/>
      <c r="J2180" s="16"/>
      <c r="K2180" s="16"/>
      <c r="L2180" s="16"/>
    </row>
    <row r="2181" spans="6:12">
      <c r="F2181" s="16"/>
      <c r="I2181" s="16"/>
      <c r="J2181" s="16"/>
      <c r="K2181" s="16"/>
      <c r="L2181" s="16"/>
    </row>
    <row r="2182" spans="6:12">
      <c r="F2182" s="16"/>
      <c r="I2182" s="16"/>
      <c r="J2182" s="16"/>
      <c r="K2182" s="16"/>
      <c r="L2182" s="16"/>
    </row>
    <row r="2183" spans="6:12">
      <c r="F2183" s="16"/>
      <c r="I2183" s="16"/>
      <c r="J2183" s="16"/>
      <c r="K2183" s="16"/>
      <c r="L2183" s="16"/>
    </row>
    <row r="2184" spans="6:12">
      <c r="F2184" s="16"/>
      <c r="I2184" s="16"/>
      <c r="J2184" s="16"/>
      <c r="K2184" s="16"/>
      <c r="L2184" s="16"/>
    </row>
    <row r="2185" spans="6:12">
      <c r="F2185" s="16"/>
      <c r="I2185" s="16"/>
      <c r="J2185" s="16"/>
      <c r="K2185" s="16"/>
      <c r="L2185" s="16"/>
    </row>
    <row r="2186" spans="6:12">
      <c r="F2186" s="16"/>
      <c r="I2186" s="16"/>
      <c r="J2186" s="16"/>
      <c r="K2186" s="16"/>
      <c r="L2186" s="16"/>
    </row>
    <row r="2187" spans="6:12">
      <c r="F2187" s="16"/>
      <c r="I2187" s="16"/>
      <c r="J2187" s="16"/>
      <c r="K2187" s="16"/>
      <c r="L2187" s="16"/>
    </row>
    <row r="2188" spans="6:12">
      <c r="F2188" s="16"/>
      <c r="I2188" s="16"/>
      <c r="J2188" s="16"/>
      <c r="K2188" s="16"/>
      <c r="L2188" s="16"/>
    </row>
    <row r="2189" spans="6:12">
      <c r="F2189" s="16"/>
      <c r="I2189" s="16"/>
      <c r="J2189" s="16"/>
      <c r="K2189" s="16"/>
      <c r="L2189" s="16"/>
    </row>
    <row r="2190" spans="6:12">
      <c r="F2190" s="16"/>
      <c r="I2190" s="16"/>
      <c r="J2190" s="16"/>
      <c r="K2190" s="16"/>
      <c r="L2190" s="16"/>
    </row>
    <row r="2191" spans="6:12">
      <c r="F2191" s="16"/>
      <c r="I2191" s="16"/>
      <c r="J2191" s="16"/>
      <c r="K2191" s="16"/>
      <c r="L2191" s="16"/>
    </row>
    <row r="2192" spans="6:12">
      <c r="F2192" s="16"/>
      <c r="I2192" s="16"/>
      <c r="J2192" s="16"/>
      <c r="K2192" s="16"/>
      <c r="L2192" s="16"/>
    </row>
    <row r="2193" spans="6:12">
      <c r="F2193" s="16"/>
      <c r="I2193" s="16"/>
      <c r="J2193" s="16"/>
      <c r="K2193" s="16"/>
      <c r="L2193" s="16"/>
    </row>
    <row r="2194" spans="6:12">
      <c r="F2194" s="16"/>
      <c r="I2194" s="16"/>
      <c r="J2194" s="16"/>
      <c r="K2194" s="16"/>
      <c r="L2194" s="16"/>
    </row>
    <row r="2195" spans="6:12">
      <c r="F2195" s="16"/>
      <c r="I2195" s="16"/>
      <c r="J2195" s="16"/>
      <c r="K2195" s="16"/>
      <c r="L2195" s="16"/>
    </row>
    <row r="2196" spans="6:12">
      <c r="F2196" s="16"/>
      <c r="I2196" s="16"/>
      <c r="J2196" s="16"/>
      <c r="K2196" s="16"/>
      <c r="L2196" s="16"/>
    </row>
    <row r="2197" spans="6:12">
      <c r="F2197" s="16"/>
      <c r="I2197" s="16"/>
      <c r="J2197" s="16"/>
      <c r="K2197" s="16"/>
      <c r="L2197" s="16"/>
    </row>
    <row r="2198" spans="6:12">
      <c r="F2198" s="16"/>
      <c r="I2198" s="16"/>
      <c r="J2198" s="16"/>
      <c r="K2198" s="16"/>
      <c r="L2198" s="16"/>
    </row>
    <row r="2199" spans="6:12">
      <c r="F2199" s="16"/>
      <c r="I2199" s="16"/>
      <c r="J2199" s="16"/>
      <c r="K2199" s="16"/>
      <c r="L2199" s="16"/>
    </row>
    <row r="2200" spans="6:12">
      <c r="F2200" s="16"/>
      <c r="I2200" s="16"/>
      <c r="J2200" s="16"/>
      <c r="K2200" s="16"/>
      <c r="L2200" s="16"/>
    </row>
    <row r="2201" spans="6:12">
      <c r="F2201" s="16"/>
      <c r="I2201" s="16"/>
      <c r="J2201" s="16"/>
      <c r="K2201" s="16"/>
      <c r="L2201" s="16"/>
    </row>
    <row r="2202" spans="6:12">
      <c r="F2202" s="16"/>
      <c r="I2202" s="16"/>
      <c r="J2202" s="16"/>
      <c r="K2202" s="16"/>
      <c r="L2202" s="16"/>
    </row>
    <row r="2203" spans="6:12">
      <c r="F2203" s="16"/>
      <c r="I2203" s="16"/>
      <c r="J2203" s="16"/>
      <c r="K2203" s="16"/>
      <c r="L2203" s="16"/>
    </row>
    <row r="2204" spans="6:12">
      <c r="F2204" s="16"/>
      <c r="I2204" s="16"/>
      <c r="J2204" s="16"/>
      <c r="K2204" s="16"/>
      <c r="L2204" s="16"/>
    </row>
    <row r="2205" spans="6:12">
      <c r="F2205" s="16"/>
      <c r="I2205" s="16"/>
      <c r="J2205" s="16"/>
      <c r="K2205" s="16"/>
      <c r="L2205" s="16"/>
    </row>
    <row r="2206" spans="6:12">
      <c r="F2206" s="16"/>
      <c r="I2206" s="16"/>
      <c r="J2206" s="16"/>
      <c r="K2206" s="16"/>
      <c r="L2206" s="16"/>
    </row>
    <row r="2207" spans="6:12">
      <c r="F2207" s="16"/>
      <c r="I2207" s="16"/>
      <c r="J2207" s="16"/>
      <c r="K2207" s="16"/>
      <c r="L2207" s="16"/>
    </row>
    <row r="2208" spans="6:12">
      <c r="F2208" s="16"/>
      <c r="I2208" s="16"/>
      <c r="J2208" s="16"/>
      <c r="K2208" s="16"/>
      <c r="L2208" s="16"/>
    </row>
    <row r="2209" spans="6:12">
      <c r="F2209" s="16"/>
      <c r="I2209" s="16"/>
      <c r="J2209" s="16"/>
      <c r="K2209" s="16"/>
      <c r="L2209" s="16"/>
    </row>
    <row r="2210" spans="6:12">
      <c r="F2210" s="16"/>
      <c r="I2210" s="16"/>
      <c r="J2210" s="16"/>
      <c r="K2210" s="16"/>
      <c r="L2210" s="16"/>
    </row>
    <row r="2211" spans="6:12">
      <c r="F2211" s="16"/>
      <c r="I2211" s="16"/>
      <c r="J2211" s="16"/>
      <c r="K2211" s="16"/>
      <c r="L2211" s="16"/>
    </row>
    <row r="2212" spans="6:12">
      <c r="F2212" s="16"/>
      <c r="I2212" s="16"/>
      <c r="J2212" s="16"/>
      <c r="K2212" s="16"/>
      <c r="L2212" s="16"/>
    </row>
    <row r="2213" spans="6:12">
      <c r="F2213" s="16"/>
      <c r="I2213" s="16"/>
      <c r="J2213" s="16"/>
      <c r="K2213" s="16"/>
      <c r="L2213" s="16"/>
    </row>
    <row r="2214" spans="6:12">
      <c r="F2214" s="16"/>
      <c r="I2214" s="16"/>
      <c r="J2214" s="16"/>
      <c r="K2214" s="16"/>
      <c r="L2214" s="16"/>
    </row>
    <row r="2215" spans="6:12">
      <c r="F2215" s="16"/>
      <c r="I2215" s="16"/>
      <c r="J2215" s="16"/>
      <c r="K2215" s="16"/>
      <c r="L2215" s="16"/>
    </row>
    <row r="2216" spans="6:12">
      <c r="F2216" s="16"/>
      <c r="I2216" s="16"/>
      <c r="J2216" s="16"/>
      <c r="K2216" s="16"/>
      <c r="L2216" s="16"/>
    </row>
    <row r="2217" spans="6:12">
      <c r="F2217" s="16"/>
      <c r="I2217" s="16"/>
      <c r="J2217" s="16"/>
      <c r="K2217" s="16"/>
      <c r="L2217" s="16"/>
    </row>
    <row r="2218" spans="6:12">
      <c r="F2218" s="16"/>
      <c r="I2218" s="16"/>
      <c r="J2218" s="16"/>
      <c r="K2218" s="16"/>
      <c r="L2218" s="16"/>
    </row>
    <row r="2219" spans="6:12">
      <c r="F2219" s="16"/>
      <c r="I2219" s="16"/>
      <c r="J2219" s="16"/>
      <c r="K2219" s="16"/>
      <c r="L2219" s="16"/>
    </row>
    <row r="2220" spans="6:12">
      <c r="F2220" s="16"/>
      <c r="I2220" s="16"/>
      <c r="J2220" s="16"/>
      <c r="K2220" s="16"/>
      <c r="L2220" s="16"/>
    </row>
    <row r="2221" spans="6:12">
      <c r="F2221" s="16"/>
      <c r="I2221" s="16"/>
      <c r="J2221" s="16"/>
      <c r="K2221" s="16"/>
      <c r="L2221" s="16"/>
    </row>
    <row r="2222" spans="6:12">
      <c r="F2222" s="16"/>
      <c r="I2222" s="16"/>
      <c r="J2222" s="16"/>
      <c r="K2222" s="16"/>
      <c r="L2222" s="16"/>
    </row>
    <row r="2223" spans="6:12">
      <c r="F2223" s="16"/>
      <c r="I2223" s="16"/>
      <c r="J2223" s="16"/>
      <c r="K2223" s="16"/>
      <c r="L2223" s="16"/>
    </row>
    <row r="2224" spans="6:12">
      <c r="F2224" s="16"/>
      <c r="I2224" s="16"/>
      <c r="J2224" s="16"/>
      <c r="K2224" s="16"/>
      <c r="L2224" s="16"/>
    </row>
    <row r="2225" spans="6:12">
      <c r="F2225" s="16"/>
      <c r="I2225" s="16"/>
      <c r="J2225" s="16"/>
      <c r="K2225" s="16"/>
      <c r="L2225" s="16"/>
    </row>
    <row r="2226" spans="6:12">
      <c r="F2226" s="16"/>
      <c r="I2226" s="16"/>
      <c r="J2226" s="16"/>
      <c r="K2226" s="16"/>
      <c r="L2226" s="16"/>
    </row>
    <row r="2227" spans="6:12">
      <c r="F2227" s="16"/>
      <c r="I2227" s="16"/>
      <c r="J2227" s="16"/>
      <c r="K2227" s="16"/>
      <c r="L2227" s="16"/>
    </row>
    <row r="2228" spans="6:12">
      <c r="F2228" s="16"/>
      <c r="I2228" s="16"/>
      <c r="J2228" s="16"/>
      <c r="K2228" s="16"/>
      <c r="L2228" s="16"/>
    </row>
    <row r="2229" spans="6:12">
      <c r="F2229" s="16"/>
      <c r="I2229" s="16"/>
      <c r="J2229" s="16"/>
      <c r="K2229" s="16"/>
      <c r="L2229" s="16"/>
    </row>
    <row r="2230" spans="6:12">
      <c r="F2230" s="16"/>
      <c r="I2230" s="16"/>
      <c r="J2230" s="16"/>
      <c r="K2230" s="16"/>
      <c r="L2230" s="16"/>
    </row>
    <row r="2231" spans="6:12">
      <c r="F2231" s="16"/>
      <c r="I2231" s="16"/>
      <c r="J2231" s="16"/>
      <c r="K2231" s="16"/>
      <c r="L2231" s="16"/>
    </row>
    <row r="2232" spans="6:12">
      <c r="F2232" s="16"/>
      <c r="I2232" s="16"/>
      <c r="J2232" s="16"/>
      <c r="K2232" s="16"/>
      <c r="L2232" s="16"/>
    </row>
    <row r="2233" spans="6:12">
      <c r="F2233" s="16"/>
      <c r="I2233" s="16"/>
      <c r="J2233" s="16"/>
      <c r="K2233" s="16"/>
      <c r="L2233" s="16"/>
    </row>
    <row r="2234" spans="6:12">
      <c r="F2234" s="16"/>
      <c r="I2234" s="16"/>
      <c r="J2234" s="16"/>
      <c r="K2234" s="16"/>
      <c r="L2234" s="16"/>
    </row>
    <row r="2235" spans="6:12">
      <c r="F2235" s="16"/>
      <c r="I2235" s="16"/>
      <c r="J2235" s="16"/>
      <c r="K2235" s="16"/>
      <c r="L2235" s="16"/>
    </row>
    <row r="2236" spans="6:12">
      <c r="F2236" s="16"/>
      <c r="I2236" s="16"/>
      <c r="J2236" s="16"/>
      <c r="K2236" s="16"/>
      <c r="L2236" s="16"/>
    </row>
    <row r="2237" spans="6:12">
      <c r="F2237" s="16"/>
      <c r="I2237" s="16"/>
      <c r="J2237" s="16"/>
      <c r="K2237" s="16"/>
      <c r="L2237" s="16"/>
    </row>
    <row r="2238" spans="6:12">
      <c r="F2238" s="16"/>
      <c r="I2238" s="16"/>
      <c r="J2238" s="16"/>
      <c r="K2238" s="16"/>
      <c r="L2238" s="16"/>
    </row>
    <row r="2239" spans="6:12">
      <c r="F2239" s="16"/>
      <c r="I2239" s="16"/>
      <c r="J2239" s="16"/>
      <c r="K2239" s="16"/>
      <c r="L2239" s="16"/>
    </row>
    <row r="2240" spans="6:12">
      <c r="F2240" s="16"/>
      <c r="I2240" s="16"/>
      <c r="J2240" s="16"/>
      <c r="K2240" s="16"/>
      <c r="L2240" s="16"/>
    </row>
    <row r="2241" spans="6:12">
      <c r="F2241" s="16"/>
      <c r="I2241" s="16"/>
      <c r="J2241" s="16"/>
      <c r="K2241" s="16"/>
      <c r="L2241" s="16"/>
    </row>
    <row r="2242" spans="6:12">
      <c r="F2242" s="16"/>
      <c r="I2242" s="16"/>
      <c r="J2242" s="16"/>
      <c r="K2242" s="16"/>
      <c r="L2242" s="16"/>
    </row>
    <row r="2243" spans="6:12">
      <c r="F2243" s="16"/>
      <c r="I2243" s="16"/>
      <c r="J2243" s="16"/>
      <c r="K2243" s="16"/>
      <c r="L2243" s="16"/>
    </row>
    <row r="2244" spans="6:12">
      <c r="F2244" s="16"/>
      <c r="I2244" s="16"/>
      <c r="J2244" s="16"/>
      <c r="K2244" s="16"/>
      <c r="L2244" s="16"/>
    </row>
    <row r="2245" spans="6:12">
      <c r="F2245" s="16"/>
      <c r="I2245" s="16"/>
      <c r="J2245" s="16"/>
      <c r="K2245" s="16"/>
      <c r="L2245" s="16"/>
    </row>
    <row r="2246" spans="6:12">
      <c r="F2246" s="16"/>
      <c r="I2246" s="16"/>
      <c r="J2246" s="16"/>
      <c r="K2246" s="16"/>
      <c r="L2246" s="16"/>
    </row>
    <row r="2247" spans="6:12">
      <c r="F2247" s="16"/>
      <c r="I2247" s="16"/>
      <c r="J2247" s="16"/>
      <c r="K2247" s="16"/>
      <c r="L2247" s="16"/>
    </row>
    <row r="2248" spans="6:12">
      <c r="F2248" s="16"/>
      <c r="I2248" s="16"/>
      <c r="J2248" s="16"/>
      <c r="K2248" s="16"/>
      <c r="L2248" s="16"/>
    </row>
    <row r="2249" spans="6:12">
      <c r="F2249" s="16"/>
      <c r="I2249" s="16"/>
      <c r="J2249" s="16"/>
      <c r="K2249" s="16"/>
      <c r="L2249" s="16"/>
    </row>
    <row r="2250" spans="6:12">
      <c r="F2250" s="16"/>
      <c r="I2250" s="16"/>
      <c r="J2250" s="16"/>
      <c r="K2250" s="16"/>
      <c r="L2250" s="16"/>
    </row>
    <row r="2251" spans="6:12">
      <c r="F2251" s="16"/>
      <c r="I2251" s="16"/>
      <c r="J2251" s="16"/>
      <c r="K2251" s="16"/>
      <c r="L2251" s="16"/>
    </row>
    <row r="2252" spans="6:12">
      <c r="F2252" s="16"/>
      <c r="I2252" s="16"/>
      <c r="J2252" s="16"/>
      <c r="K2252" s="16"/>
      <c r="L2252" s="16"/>
    </row>
    <row r="2253" spans="6:12">
      <c r="F2253" s="16"/>
      <c r="I2253" s="16"/>
      <c r="J2253" s="16"/>
      <c r="K2253" s="16"/>
      <c r="L2253" s="16"/>
    </row>
    <row r="2254" spans="6:12">
      <c r="F2254" s="16"/>
      <c r="I2254" s="16"/>
      <c r="J2254" s="16"/>
      <c r="K2254" s="16"/>
      <c r="L2254" s="16"/>
    </row>
    <row r="2255" spans="6:12">
      <c r="F2255" s="16"/>
      <c r="I2255" s="16"/>
      <c r="J2255" s="16"/>
      <c r="K2255" s="16"/>
      <c r="L2255" s="16"/>
    </row>
    <row r="2256" spans="6:12">
      <c r="F2256" s="16"/>
      <c r="I2256" s="16"/>
      <c r="J2256" s="16"/>
      <c r="K2256" s="16"/>
      <c r="L2256" s="16"/>
    </row>
    <row r="2257" spans="6:12">
      <c r="F2257" s="16"/>
      <c r="I2257" s="16"/>
      <c r="J2257" s="16"/>
      <c r="K2257" s="16"/>
      <c r="L2257" s="16"/>
    </row>
    <row r="2258" spans="6:12">
      <c r="F2258" s="16"/>
      <c r="I2258" s="16"/>
      <c r="J2258" s="16"/>
      <c r="K2258" s="16"/>
      <c r="L2258" s="16"/>
    </row>
    <row r="2259" spans="6:12">
      <c r="F2259" s="16"/>
      <c r="I2259" s="16"/>
      <c r="J2259" s="16"/>
      <c r="K2259" s="16"/>
      <c r="L2259" s="16"/>
    </row>
    <row r="2260" spans="6:12">
      <c r="F2260" s="16"/>
      <c r="I2260" s="16"/>
      <c r="J2260" s="16"/>
      <c r="K2260" s="16"/>
      <c r="L2260" s="16"/>
    </row>
    <row r="2261" spans="6:12">
      <c r="F2261" s="16"/>
      <c r="I2261" s="16"/>
      <c r="J2261" s="16"/>
      <c r="K2261" s="16"/>
      <c r="L2261" s="16"/>
    </row>
    <row r="2262" spans="6:12">
      <c r="F2262" s="16"/>
      <c r="I2262" s="16"/>
      <c r="J2262" s="16"/>
      <c r="K2262" s="16"/>
      <c r="L2262" s="16"/>
    </row>
    <row r="2263" spans="6:12">
      <c r="F2263" s="16"/>
      <c r="I2263" s="16"/>
      <c r="J2263" s="16"/>
      <c r="K2263" s="16"/>
      <c r="L2263" s="16"/>
    </row>
    <row r="2264" spans="6:12">
      <c r="F2264" s="16"/>
      <c r="I2264" s="16"/>
      <c r="J2264" s="16"/>
      <c r="K2264" s="16"/>
      <c r="L2264" s="16"/>
    </row>
    <row r="2265" spans="6:12">
      <c r="F2265" s="16"/>
      <c r="I2265" s="16"/>
      <c r="J2265" s="16"/>
      <c r="K2265" s="16"/>
      <c r="L2265" s="16"/>
    </row>
    <row r="2266" spans="6:12">
      <c r="F2266" s="16"/>
      <c r="I2266" s="16"/>
      <c r="J2266" s="16"/>
      <c r="K2266" s="16"/>
      <c r="L2266" s="16"/>
    </row>
    <row r="2267" spans="6:12">
      <c r="F2267" s="16"/>
      <c r="I2267" s="16"/>
      <c r="J2267" s="16"/>
      <c r="K2267" s="16"/>
      <c r="L2267" s="16"/>
    </row>
    <row r="2268" spans="6:12">
      <c r="F2268" s="16"/>
      <c r="I2268" s="16"/>
      <c r="J2268" s="16"/>
      <c r="K2268" s="16"/>
      <c r="L2268" s="16"/>
    </row>
    <row r="2269" spans="6:12">
      <c r="F2269" s="16"/>
      <c r="I2269" s="16"/>
      <c r="J2269" s="16"/>
      <c r="K2269" s="16"/>
      <c r="L2269" s="16"/>
    </row>
    <row r="2270" spans="6:12">
      <c r="F2270" s="16"/>
      <c r="I2270" s="16"/>
      <c r="J2270" s="16"/>
      <c r="K2270" s="16"/>
      <c r="L2270" s="16"/>
    </row>
    <row r="2271" spans="6:12">
      <c r="F2271" s="16"/>
      <c r="I2271" s="16"/>
      <c r="J2271" s="16"/>
      <c r="K2271" s="16"/>
      <c r="L2271" s="16"/>
    </row>
    <row r="2272" spans="6:12">
      <c r="F2272" s="16"/>
      <c r="I2272" s="16"/>
      <c r="J2272" s="16"/>
      <c r="K2272" s="16"/>
      <c r="L2272" s="16"/>
    </row>
    <row r="2273" spans="6:12">
      <c r="F2273" s="16"/>
      <c r="I2273" s="16"/>
      <c r="J2273" s="16"/>
      <c r="K2273" s="16"/>
      <c r="L2273" s="16"/>
    </row>
    <row r="2274" spans="6:12">
      <c r="F2274" s="16"/>
      <c r="I2274" s="16"/>
      <c r="J2274" s="16"/>
      <c r="K2274" s="16"/>
      <c r="L2274" s="16"/>
    </row>
    <row r="2275" spans="6:12">
      <c r="F2275" s="16"/>
      <c r="I2275" s="16"/>
      <c r="J2275" s="16"/>
      <c r="K2275" s="16"/>
      <c r="L2275" s="16"/>
    </row>
    <row r="2276" spans="6:12">
      <c r="F2276" s="16"/>
      <c r="I2276" s="16"/>
      <c r="J2276" s="16"/>
      <c r="K2276" s="16"/>
      <c r="L2276" s="16"/>
    </row>
    <row r="2277" spans="6:12">
      <c r="F2277" s="16"/>
      <c r="I2277" s="16"/>
      <c r="J2277" s="16"/>
      <c r="K2277" s="16"/>
      <c r="L2277" s="16"/>
    </row>
    <row r="2278" spans="6:12">
      <c r="F2278" s="16"/>
      <c r="I2278" s="16"/>
      <c r="J2278" s="16"/>
      <c r="K2278" s="16"/>
      <c r="L2278" s="16"/>
    </row>
    <row r="2279" spans="6:12">
      <c r="F2279" s="16"/>
      <c r="I2279" s="16"/>
      <c r="J2279" s="16"/>
      <c r="K2279" s="16"/>
      <c r="L2279" s="16"/>
    </row>
    <row r="2280" spans="6:12">
      <c r="F2280" s="16"/>
      <c r="I2280" s="16"/>
      <c r="J2280" s="16"/>
      <c r="K2280" s="16"/>
      <c r="L2280" s="16"/>
    </row>
    <row r="2281" spans="6:12">
      <c r="F2281" s="16"/>
      <c r="I2281" s="16"/>
      <c r="J2281" s="16"/>
      <c r="K2281" s="16"/>
      <c r="L2281" s="16"/>
    </row>
    <row r="2282" spans="6:12">
      <c r="F2282" s="16"/>
      <c r="I2282" s="16"/>
      <c r="J2282" s="16"/>
      <c r="K2282" s="16"/>
      <c r="L2282" s="16"/>
    </row>
    <row r="2283" spans="6:12">
      <c r="F2283" s="16"/>
      <c r="I2283" s="16"/>
      <c r="J2283" s="16"/>
      <c r="K2283" s="16"/>
      <c r="L2283" s="16"/>
    </row>
    <row r="2284" spans="6:12">
      <c r="F2284" s="16"/>
      <c r="I2284" s="16"/>
      <c r="J2284" s="16"/>
      <c r="K2284" s="16"/>
      <c r="L2284" s="16"/>
    </row>
    <row r="2285" spans="6:12">
      <c r="F2285" s="16"/>
      <c r="I2285" s="16"/>
      <c r="J2285" s="16"/>
      <c r="K2285" s="16"/>
      <c r="L2285" s="16"/>
    </row>
    <row r="2286" spans="6:12">
      <c r="F2286" s="16"/>
      <c r="I2286" s="16"/>
      <c r="J2286" s="16"/>
      <c r="K2286" s="16"/>
      <c r="L2286" s="16"/>
    </row>
    <row r="2287" spans="6:12">
      <c r="F2287" s="16"/>
      <c r="I2287" s="16"/>
      <c r="J2287" s="16"/>
      <c r="K2287" s="16"/>
      <c r="L2287" s="16"/>
    </row>
    <row r="2288" spans="6:12">
      <c r="F2288" s="16"/>
      <c r="I2288" s="16"/>
      <c r="J2288" s="16"/>
      <c r="K2288" s="16"/>
      <c r="L2288" s="16"/>
    </row>
    <row r="2289" spans="6:12">
      <c r="F2289" s="16"/>
      <c r="I2289" s="16"/>
      <c r="J2289" s="16"/>
      <c r="K2289" s="16"/>
      <c r="L2289" s="16"/>
    </row>
    <row r="2290" spans="6:12">
      <c r="F2290" s="16"/>
      <c r="I2290" s="16"/>
      <c r="J2290" s="16"/>
      <c r="K2290" s="16"/>
      <c r="L2290" s="16"/>
    </row>
    <row r="2291" spans="6:12">
      <c r="F2291" s="16"/>
      <c r="I2291" s="16"/>
      <c r="J2291" s="16"/>
      <c r="K2291" s="16"/>
      <c r="L2291" s="16"/>
    </row>
    <row r="2292" spans="6:12">
      <c r="F2292" s="16"/>
      <c r="I2292" s="16"/>
      <c r="J2292" s="16"/>
      <c r="K2292" s="16"/>
      <c r="L2292" s="16"/>
    </row>
    <row r="2293" spans="6:12">
      <c r="F2293" s="16"/>
      <c r="I2293" s="16"/>
      <c r="J2293" s="16"/>
      <c r="K2293" s="16"/>
      <c r="L2293" s="16"/>
    </row>
    <row r="2294" spans="6:12">
      <c r="F2294" s="16"/>
      <c r="I2294" s="16"/>
      <c r="J2294" s="16"/>
      <c r="K2294" s="16"/>
      <c r="L2294" s="16"/>
    </row>
    <row r="2295" spans="6:12">
      <c r="F2295" s="16"/>
      <c r="I2295" s="16"/>
      <c r="J2295" s="16"/>
      <c r="K2295" s="16"/>
      <c r="L2295" s="16"/>
    </row>
    <row r="2296" spans="6:12">
      <c r="F2296" s="16"/>
      <c r="I2296" s="16"/>
      <c r="J2296" s="16"/>
      <c r="K2296" s="16"/>
      <c r="L2296" s="16"/>
    </row>
    <row r="2297" spans="6:12">
      <c r="F2297" s="16"/>
      <c r="I2297" s="16"/>
      <c r="J2297" s="16"/>
      <c r="K2297" s="16"/>
      <c r="L2297" s="16"/>
    </row>
    <row r="2298" spans="6:12">
      <c r="F2298" s="16"/>
      <c r="I2298" s="16"/>
      <c r="J2298" s="16"/>
      <c r="K2298" s="16"/>
      <c r="L2298" s="16"/>
    </row>
    <row r="2299" spans="6:12">
      <c r="F2299" s="16"/>
      <c r="I2299" s="16"/>
      <c r="J2299" s="16"/>
      <c r="K2299" s="16"/>
      <c r="L2299" s="16"/>
    </row>
    <row r="2300" spans="6:12">
      <c r="F2300" s="16"/>
      <c r="I2300" s="16"/>
      <c r="J2300" s="16"/>
      <c r="K2300" s="16"/>
      <c r="L2300" s="16"/>
    </row>
    <row r="2301" spans="6:12">
      <c r="F2301" s="16"/>
      <c r="I2301" s="16"/>
      <c r="J2301" s="16"/>
      <c r="K2301" s="16"/>
      <c r="L2301" s="16"/>
    </row>
    <row r="2302" spans="6:12">
      <c r="F2302" s="16"/>
      <c r="I2302" s="16"/>
      <c r="J2302" s="16"/>
      <c r="K2302" s="16"/>
      <c r="L2302" s="16"/>
    </row>
    <row r="2303" spans="6:12">
      <c r="F2303" s="16"/>
      <c r="I2303" s="16"/>
      <c r="J2303" s="16"/>
      <c r="K2303" s="16"/>
      <c r="L2303" s="16"/>
    </row>
    <row r="2304" spans="6:12">
      <c r="F2304" s="16"/>
      <c r="I2304" s="16"/>
      <c r="J2304" s="16"/>
      <c r="K2304" s="16"/>
      <c r="L2304" s="16"/>
    </row>
    <row r="2305" spans="6:12">
      <c r="F2305" s="16"/>
      <c r="I2305" s="16"/>
      <c r="J2305" s="16"/>
      <c r="K2305" s="16"/>
      <c r="L2305" s="16"/>
    </row>
    <row r="2306" spans="6:12">
      <c r="F2306" s="16"/>
      <c r="I2306" s="16"/>
      <c r="J2306" s="16"/>
      <c r="K2306" s="16"/>
      <c r="L2306" s="16"/>
    </row>
    <row r="2307" spans="6:12">
      <c r="F2307" s="16"/>
      <c r="I2307" s="16"/>
      <c r="J2307" s="16"/>
      <c r="K2307" s="16"/>
      <c r="L2307" s="16"/>
    </row>
    <row r="2308" spans="6:12">
      <c r="F2308" s="16"/>
      <c r="I2308" s="16"/>
      <c r="J2308" s="16"/>
      <c r="K2308" s="16"/>
      <c r="L2308" s="16"/>
    </row>
    <row r="2309" spans="6:12">
      <c r="F2309" s="16"/>
      <c r="I2309" s="16"/>
      <c r="J2309" s="16"/>
      <c r="K2309" s="16"/>
      <c r="L2309" s="16"/>
    </row>
    <row r="2310" spans="6:12">
      <c r="F2310" s="16"/>
      <c r="I2310" s="16"/>
      <c r="J2310" s="16"/>
      <c r="K2310" s="16"/>
      <c r="L2310" s="16"/>
    </row>
    <row r="2311" spans="6:12">
      <c r="F2311" s="16"/>
      <c r="I2311" s="16"/>
      <c r="J2311" s="16"/>
      <c r="K2311" s="16"/>
      <c r="L2311" s="16"/>
    </row>
    <row r="2312" spans="6:12">
      <c r="F2312" s="16"/>
      <c r="I2312" s="16"/>
      <c r="J2312" s="16"/>
      <c r="K2312" s="16"/>
      <c r="L2312" s="16"/>
    </row>
    <row r="2313" spans="6:12">
      <c r="F2313" s="16"/>
      <c r="I2313" s="16"/>
      <c r="J2313" s="16"/>
      <c r="K2313" s="16"/>
      <c r="L2313" s="16"/>
    </row>
    <row r="2314" spans="6:12">
      <c r="F2314" s="16"/>
      <c r="I2314" s="16"/>
      <c r="J2314" s="16"/>
      <c r="K2314" s="16"/>
      <c r="L2314" s="16"/>
    </row>
    <row r="2315" spans="6:12">
      <c r="F2315" s="16"/>
      <c r="I2315" s="16"/>
      <c r="J2315" s="16"/>
      <c r="K2315" s="16"/>
      <c r="L2315" s="16"/>
    </row>
    <row r="2316" spans="6:12">
      <c r="F2316" s="16"/>
      <c r="I2316" s="16"/>
      <c r="J2316" s="16"/>
      <c r="K2316" s="16"/>
      <c r="L2316" s="16"/>
    </row>
    <row r="2317" spans="6:12">
      <c r="F2317" s="16"/>
      <c r="I2317" s="16"/>
      <c r="J2317" s="16"/>
      <c r="K2317" s="16"/>
      <c r="L2317" s="16"/>
    </row>
    <row r="2318" spans="6:12">
      <c r="F2318" s="16"/>
      <c r="I2318" s="16"/>
      <c r="J2318" s="16"/>
      <c r="K2318" s="16"/>
      <c r="L2318" s="16"/>
    </row>
    <row r="2319" spans="6:12">
      <c r="F2319" s="16"/>
      <c r="I2319" s="16"/>
      <c r="J2319" s="16"/>
      <c r="K2319" s="16"/>
      <c r="L2319" s="16"/>
    </row>
    <row r="2320" spans="6:12">
      <c r="F2320" s="16"/>
      <c r="I2320" s="16"/>
      <c r="J2320" s="16"/>
      <c r="K2320" s="16"/>
      <c r="L2320" s="16"/>
    </row>
    <row r="2321" spans="6:12">
      <c r="F2321" s="16"/>
      <c r="I2321" s="16"/>
      <c r="J2321" s="16"/>
      <c r="K2321" s="16"/>
      <c r="L2321" s="16"/>
    </row>
    <row r="2322" spans="6:12">
      <c r="F2322" s="16"/>
      <c r="I2322" s="16"/>
      <c r="J2322" s="16"/>
      <c r="K2322" s="16"/>
      <c r="L2322" s="16"/>
    </row>
    <row r="2323" spans="6:12">
      <c r="F2323" s="16"/>
      <c r="I2323" s="16"/>
      <c r="J2323" s="16"/>
      <c r="K2323" s="16"/>
      <c r="L2323" s="16"/>
    </row>
    <row r="2324" spans="6:12">
      <c r="F2324" s="16"/>
      <c r="I2324" s="16"/>
      <c r="J2324" s="16"/>
      <c r="K2324" s="16"/>
      <c r="L2324" s="16"/>
    </row>
    <row r="2325" spans="6:12">
      <c r="F2325" s="16"/>
      <c r="I2325" s="16"/>
      <c r="J2325" s="16"/>
      <c r="K2325" s="16"/>
      <c r="L2325" s="16"/>
    </row>
    <row r="2326" spans="6:12">
      <c r="F2326" s="16"/>
      <c r="I2326" s="16"/>
      <c r="J2326" s="16"/>
      <c r="K2326" s="16"/>
      <c r="L2326" s="16"/>
    </row>
    <row r="2327" spans="6:12">
      <c r="F2327" s="16"/>
      <c r="I2327" s="16"/>
      <c r="J2327" s="16"/>
      <c r="K2327" s="16"/>
      <c r="L2327" s="16"/>
    </row>
    <row r="2328" spans="6:12">
      <c r="F2328" s="16"/>
      <c r="I2328" s="16"/>
      <c r="J2328" s="16"/>
      <c r="K2328" s="16"/>
      <c r="L2328" s="16"/>
    </row>
    <row r="2329" spans="6:12">
      <c r="F2329" s="16"/>
      <c r="I2329" s="16"/>
      <c r="J2329" s="16"/>
      <c r="K2329" s="16"/>
      <c r="L2329" s="16"/>
    </row>
    <row r="2330" spans="6:12">
      <c r="F2330" s="16"/>
      <c r="I2330" s="16"/>
      <c r="J2330" s="16"/>
      <c r="K2330" s="16"/>
      <c r="L2330" s="16"/>
    </row>
    <row r="2331" spans="6:12">
      <c r="F2331" s="16"/>
      <c r="I2331" s="16"/>
      <c r="J2331" s="16"/>
      <c r="K2331" s="16"/>
      <c r="L2331" s="16"/>
    </row>
    <row r="2332" spans="6:12">
      <c r="F2332" s="16"/>
      <c r="I2332" s="16"/>
      <c r="J2332" s="16"/>
      <c r="K2332" s="16"/>
      <c r="L2332" s="16"/>
    </row>
    <row r="2333" spans="6:12">
      <c r="F2333" s="16"/>
      <c r="I2333" s="16"/>
      <c r="J2333" s="16"/>
      <c r="K2333" s="16"/>
      <c r="L2333" s="16"/>
    </row>
    <row r="2334" spans="6:12">
      <c r="F2334" s="16"/>
      <c r="I2334" s="16"/>
      <c r="J2334" s="16"/>
      <c r="K2334" s="16"/>
      <c r="L2334" s="16"/>
    </row>
    <row r="2335" spans="6:12">
      <c r="F2335" s="16"/>
      <c r="I2335" s="16"/>
      <c r="J2335" s="16"/>
      <c r="K2335" s="16"/>
      <c r="L2335" s="16"/>
    </row>
    <row r="2336" spans="6:12">
      <c r="F2336" s="16"/>
      <c r="I2336" s="16"/>
      <c r="J2336" s="16"/>
      <c r="K2336" s="16"/>
      <c r="L2336" s="16"/>
    </row>
    <row r="2337" spans="6:12">
      <c r="F2337" s="16"/>
      <c r="I2337" s="16"/>
      <c r="J2337" s="16"/>
      <c r="K2337" s="16"/>
      <c r="L2337" s="16"/>
    </row>
    <row r="2338" spans="6:12">
      <c r="F2338" s="16"/>
      <c r="I2338" s="16"/>
      <c r="J2338" s="16"/>
      <c r="K2338" s="16"/>
      <c r="L2338" s="16"/>
    </row>
    <row r="2339" spans="6:12">
      <c r="F2339" s="16"/>
      <c r="I2339" s="16"/>
      <c r="J2339" s="16"/>
      <c r="K2339" s="16"/>
      <c r="L2339" s="16"/>
    </row>
    <row r="2340" spans="6:12">
      <c r="F2340" s="16"/>
      <c r="I2340" s="16"/>
      <c r="J2340" s="16"/>
      <c r="K2340" s="16"/>
      <c r="L2340" s="16"/>
    </row>
    <row r="2341" spans="6:12">
      <c r="F2341" s="16"/>
      <c r="I2341" s="16"/>
      <c r="J2341" s="16"/>
      <c r="K2341" s="16"/>
      <c r="L2341" s="16"/>
    </row>
    <row r="2342" spans="6:12">
      <c r="F2342" s="16"/>
      <c r="I2342" s="16"/>
      <c r="J2342" s="16"/>
      <c r="K2342" s="16"/>
      <c r="L2342" s="16"/>
    </row>
    <row r="2343" spans="6:12">
      <c r="F2343" s="16"/>
      <c r="I2343" s="16"/>
      <c r="J2343" s="16"/>
      <c r="K2343" s="16"/>
      <c r="L2343" s="16"/>
    </row>
    <row r="2344" spans="6:12">
      <c r="F2344" s="16"/>
      <c r="I2344" s="16"/>
      <c r="J2344" s="16"/>
      <c r="K2344" s="16"/>
      <c r="L2344" s="16"/>
    </row>
    <row r="2345" spans="6:12">
      <c r="F2345" s="16"/>
      <c r="I2345" s="16"/>
      <c r="J2345" s="16"/>
      <c r="K2345" s="16"/>
      <c r="L2345" s="16"/>
    </row>
    <row r="2346" spans="6:12">
      <c r="F2346" s="16"/>
      <c r="I2346" s="16"/>
      <c r="J2346" s="16"/>
      <c r="K2346" s="16"/>
      <c r="L2346" s="16"/>
    </row>
    <row r="2347" spans="6:12">
      <c r="F2347" s="16"/>
      <c r="I2347" s="16"/>
      <c r="J2347" s="16"/>
      <c r="K2347" s="16"/>
      <c r="L2347" s="16"/>
    </row>
    <row r="2348" spans="6:12">
      <c r="F2348" s="16"/>
      <c r="I2348" s="16"/>
      <c r="J2348" s="16"/>
      <c r="K2348" s="16"/>
      <c r="L2348" s="16"/>
    </row>
    <row r="2349" spans="6:12">
      <c r="F2349" s="16"/>
      <c r="I2349" s="16"/>
      <c r="J2349" s="16"/>
      <c r="K2349" s="16"/>
      <c r="L2349" s="16"/>
    </row>
    <row r="2350" spans="6:12">
      <c r="F2350" s="16"/>
      <c r="I2350" s="16"/>
      <c r="J2350" s="16"/>
      <c r="K2350" s="16"/>
      <c r="L2350" s="16"/>
    </row>
    <row r="2351" spans="6:12">
      <c r="F2351" s="16"/>
      <c r="I2351" s="16"/>
      <c r="J2351" s="16"/>
      <c r="K2351" s="16"/>
      <c r="L2351" s="16"/>
    </row>
    <row r="2352" spans="6:12">
      <c r="F2352" s="16"/>
      <c r="I2352" s="16"/>
      <c r="J2352" s="16"/>
      <c r="K2352" s="16"/>
      <c r="L2352" s="16"/>
    </row>
    <row r="2353" spans="6:12">
      <c r="F2353" s="16"/>
      <c r="I2353" s="16"/>
      <c r="J2353" s="16"/>
      <c r="K2353" s="16"/>
      <c r="L2353" s="16"/>
    </row>
    <row r="2354" spans="6:12">
      <c r="F2354" s="16"/>
      <c r="I2354" s="16"/>
      <c r="J2354" s="16"/>
      <c r="K2354" s="16"/>
      <c r="L2354" s="16"/>
    </row>
    <row r="2355" spans="6:12">
      <c r="F2355" s="16"/>
      <c r="I2355" s="16"/>
      <c r="J2355" s="16"/>
      <c r="K2355" s="16"/>
      <c r="L2355" s="16"/>
    </row>
    <row r="2356" spans="6:12">
      <c r="F2356" s="16"/>
      <c r="I2356" s="16"/>
      <c r="J2356" s="16"/>
      <c r="K2356" s="16"/>
      <c r="L2356" s="16"/>
    </row>
    <row r="2357" spans="6:12">
      <c r="F2357" s="16"/>
      <c r="I2357" s="16"/>
      <c r="J2357" s="16"/>
      <c r="K2357" s="16"/>
      <c r="L2357" s="16"/>
    </row>
    <row r="2358" spans="6:12">
      <c r="F2358" s="16"/>
      <c r="I2358" s="16"/>
      <c r="J2358" s="16"/>
      <c r="K2358" s="16"/>
      <c r="L2358" s="16"/>
    </row>
    <row r="2359" spans="6:12">
      <c r="F2359" s="16"/>
      <c r="I2359" s="16"/>
      <c r="J2359" s="16"/>
      <c r="K2359" s="16"/>
      <c r="L2359" s="16"/>
    </row>
    <row r="2360" spans="6:12">
      <c r="F2360" s="16"/>
      <c r="I2360" s="16"/>
      <c r="J2360" s="16"/>
      <c r="K2360" s="16"/>
      <c r="L2360" s="16"/>
    </row>
    <row r="2361" spans="6:12">
      <c r="F2361" s="16"/>
      <c r="I2361" s="16"/>
      <c r="J2361" s="16"/>
      <c r="K2361" s="16"/>
      <c r="L2361" s="16"/>
    </row>
    <row r="2362" spans="6:12">
      <c r="F2362" s="16"/>
      <c r="I2362" s="16"/>
      <c r="J2362" s="16"/>
      <c r="K2362" s="16"/>
      <c r="L2362" s="16"/>
    </row>
    <row r="2363" spans="6:12">
      <c r="F2363" s="16"/>
      <c r="I2363" s="16"/>
      <c r="J2363" s="16"/>
      <c r="K2363" s="16"/>
      <c r="L2363" s="16"/>
    </row>
    <row r="2364" spans="6:12">
      <c r="F2364" s="16"/>
      <c r="I2364" s="16"/>
      <c r="J2364" s="16"/>
      <c r="K2364" s="16"/>
      <c r="L2364" s="16"/>
    </row>
    <row r="2365" spans="6:12">
      <c r="F2365" s="16"/>
      <c r="I2365" s="16"/>
      <c r="J2365" s="16"/>
      <c r="K2365" s="16"/>
      <c r="L2365" s="16"/>
    </row>
    <row r="2366" spans="6:12">
      <c r="F2366" s="16"/>
      <c r="I2366" s="16"/>
      <c r="J2366" s="16"/>
      <c r="K2366" s="16"/>
      <c r="L2366" s="16"/>
    </row>
    <row r="2367" spans="6:12">
      <c r="F2367" s="16"/>
      <c r="I2367" s="16"/>
      <c r="J2367" s="16"/>
      <c r="K2367" s="16"/>
      <c r="L2367" s="16"/>
    </row>
    <row r="2368" spans="6:12">
      <c r="F2368" s="16"/>
      <c r="I2368" s="16"/>
      <c r="J2368" s="16"/>
      <c r="K2368" s="16"/>
      <c r="L2368" s="16"/>
    </row>
    <row r="2369" spans="6:12">
      <c r="F2369" s="16"/>
      <c r="I2369" s="16"/>
      <c r="J2369" s="16"/>
      <c r="K2369" s="16"/>
      <c r="L2369" s="16"/>
    </row>
    <row r="2370" spans="6:12">
      <c r="F2370" s="16"/>
      <c r="I2370" s="16"/>
      <c r="J2370" s="16"/>
      <c r="K2370" s="16"/>
      <c r="L2370" s="16"/>
    </row>
    <row r="2371" spans="6:12">
      <c r="F2371" s="16"/>
      <c r="I2371" s="16"/>
      <c r="J2371" s="16"/>
      <c r="K2371" s="16"/>
      <c r="L2371" s="16"/>
    </row>
    <row r="2372" spans="6:12">
      <c r="F2372" s="16"/>
      <c r="I2372" s="16"/>
      <c r="J2372" s="16"/>
      <c r="K2372" s="16"/>
      <c r="L2372" s="16"/>
    </row>
    <row r="2373" spans="6:12">
      <c r="F2373" s="16"/>
      <c r="I2373" s="16"/>
      <c r="J2373" s="16"/>
      <c r="K2373" s="16"/>
      <c r="L2373" s="16"/>
    </row>
    <row r="2374" spans="6:12">
      <c r="F2374" s="16"/>
      <c r="I2374" s="16"/>
      <c r="J2374" s="16"/>
      <c r="K2374" s="16"/>
      <c r="L2374" s="16"/>
    </row>
    <row r="2375" spans="6:12">
      <c r="F2375" s="16"/>
      <c r="I2375" s="16"/>
      <c r="J2375" s="16"/>
      <c r="K2375" s="16"/>
      <c r="L2375" s="16"/>
    </row>
    <row r="2376" spans="6:12">
      <c r="F2376" s="16"/>
      <c r="I2376" s="16"/>
      <c r="J2376" s="16"/>
      <c r="K2376" s="16"/>
      <c r="L2376" s="16"/>
    </row>
    <row r="2377" spans="6:12">
      <c r="F2377" s="16"/>
      <c r="I2377" s="16"/>
      <c r="J2377" s="16"/>
      <c r="K2377" s="16"/>
      <c r="L2377" s="16"/>
    </row>
    <row r="2378" spans="6:12">
      <c r="F2378" s="16"/>
      <c r="I2378" s="16"/>
      <c r="J2378" s="16"/>
      <c r="K2378" s="16"/>
      <c r="L2378" s="16"/>
    </row>
    <row r="2379" spans="6:12">
      <c r="F2379" s="16"/>
      <c r="I2379" s="16"/>
      <c r="J2379" s="16"/>
      <c r="K2379" s="16"/>
      <c r="L2379" s="16"/>
    </row>
    <row r="2380" spans="6:12">
      <c r="F2380" s="16"/>
      <c r="I2380" s="16"/>
      <c r="J2380" s="16"/>
      <c r="K2380" s="16"/>
      <c r="L2380" s="16"/>
    </row>
    <row r="2381" spans="6:12">
      <c r="F2381" s="16"/>
      <c r="I2381" s="16"/>
      <c r="J2381" s="16"/>
      <c r="K2381" s="16"/>
      <c r="L2381" s="16"/>
    </row>
    <row r="2382" spans="6:12">
      <c r="F2382" s="16"/>
      <c r="I2382" s="16"/>
      <c r="J2382" s="16"/>
      <c r="K2382" s="16"/>
      <c r="L2382" s="16"/>
    </row>
    <row r="2383" spans="6:12">
      <c r="F2383" s="16"/>
      <c r="I2383" s="16"/>
      <c r="J2383" s="16"/>
      <c r="K2383" s="16"/>
      <c r="L2383" s="16"/>
    </row>
    <row r="2384" spans="6:12">
      <c r="F2384" s="16"/>
      <c r="I2384" s="16"/>
      <c r="J2384" s="16"/>
      <c r="K2384" s="16"/>
      <c r="L2384" s="16"/>
    </row>
    <row r="2385" spans="6:12">
      <c r="F2385" s="16"/>
      <c r="I2385" s="16"/>
      <c r="J2385" s="16"/>
      <c r="K2385" s="16"/>
      <c r="L2385" s="16"/>
    </row>
    <row r="2386" spans="6:12">
      <c r="F2386" s="16"/>
      <c r="I2386" s="16"/>
      <c r="J2386" s="16"/>
      <c r="K2386" s="16"/>
      <c r="L2386" s="16"/>
    </row>
    <row r="2387" spans="6:12">
      <c r="F2387" s="16"/>
      <c r="I2387" s="16"/>
      <c r="J2387" s="16"/>
      <c r="K2387" s="16"/>
      <c r="L2387" s="16"/>
    </row>
    <row r="2388" spans="6:12">
      <c r="F2388" s="16"/>
      <c r="I2388" s="16"/>
      <c r="J2388" s="16"/>
      <c r="K2388" s="16"/>
      <c r="L2388" s="16"/>
    </row>
    <row r="2389" spans="6:12">
      <c r="F2389" s="16"/>
      <c r="I2389" s="16"/>
      <c r="J2389" s="16"/>
      <c r="K2389" s="16"/>
      <c r="L2389" s="16"/>
    </row>
    <row r="2390" spans="6:12">
      <c r="F2390" s="16"/>
      <c r="I2390" s="16"/>
      <c r="J2390" s="16"/>
      <c r="K2390" s="16"/>
      <c r="L2390" s="16"/>
    </row>
    <row r="2391" spans="6:12">
      <c r="F2391" s="16"/>
      <c r="I2391" s="16"/>
      <c r="J2391" s="16"/>
      <c r="K2391" s="16"/>
      <c r="L2391" s="16"/>
    </row>
    <row r="2392" spans="6:12">
      <c r="F2392" s="16"/>
      <c r="I2392" s="16"/>
      <c r="J2392" s="16"/>
      <c r="K2392" s="16"/>
      <c r="L2392" s="16"/>
    </row>
    <row r="2393" spans="6:12">
      <c r="F2393" s="16"/>
      <c r="I2393" s="16"/>
      <c r="J2393" s="16"/>
      <c r="K2393" s="16"/>
      <c r="L2393" s="16"/>
    </row>
    <row r="2394" spans="6:12">
      <c r="F2394" s="16"/>
      <c r="I2394" s="16"/>
      <c r="J2394" s="16"/>
      <c r="K2394" s="16"/>
      <c r="L2394" s="16"/>
    </row>
    <row r="2395" spans="6:12">
      <c r="F2395" s="16"/>
      <c r="I2395" s="16"/>
      <c r="J2395" s="16"/>
      <c r="K2395" s="16"/>
      <c r="L2395" s="16"/>
    </row>
    <row r="2396" spans="6:12">
      <c r="F2396" s="16"/>
      <c r="I2396" s="16"/>
      <c r="J2396" s="16"/>
      <c r="K2396" s="16"/>
      <c r="L2396" s="16"/>
    </row>
    <row r="2397" spans="6:12">
      <c r="F2397" s="16"/>
      <c r="I2397" s="16"/>
      <c r="J2397" s="16"/>
      <c r="K2397" s="16"/>
      <c r="L2397" s="16"/>
    </row>
    <row r="2398" spans="6:12">
      <c r="F2398" s="16"/>
      <c r="I2398" s="16"/>
      <c r="J2398" s="16"/>
      <c r="K2398" s="16"/>
      <c r="L2398" s="16"/>
    </row>
    <row r="2399" spans="6:12">
      <c r="F2399" s="16"/>
      <c r="I2399" s="16"/>
      <c r="J2399" s="16"/>
      <c r="K2399" s="16"/>
      <c r="L2399" s="16"/>
    </row>
    <row r="2400" spans="6:12">
      <c r="F2400" s="16"/>
      <c r="I2400" s="16"/>
      <c r="J2400" s="16"/>
      <c r="K2400" s="16"/>
      <c r="L2400" s="16"/>
    </row>
    <row r="2401" spans="6:12">
      <c r="F2401" s="16"/>
      <c r="I2401" s="16"/>
      <c r="J2401" s="16"/>
      <c r="K2401" s="16"/>
      <c r="L2401" s="16"/>
    </row>
    <row r="2402" spans="6:12">
      <c r="F2402" s="16"/>
      <c r="I2402" s="16"/>
      <c r="J2402" s="16"/>
      <c r="K2402" s="16"/>
      <c r="L2402" s="16"/>
    </row>
    <row r="2403" spans="6:12">
      <c r="F2403" s="16"/>
      <c r="I2403" s="16"/>
      <c r="J2403" s="16"/>
      <c r="K2403" s="16"/>
      <c r="L2403" s="16"/>
    </row>
    <row r="2404" spans="6:12">
      <c r="F2404" s="16"/>
      <c r="I2404" s="16"/>
      <c r="J2404" s="16"/>
      <c r="K2404" s="16"/>
      <c r="L2404" s="16"/>
    </row>
    <row r="2405" spans="6:12">
      <c r="F2405" s="16"/>
      <c r="I2405" s="16"/>
      <c r="J2405" s="16"/>
      <c r="K2405" s="16"/>
      <c r="L2405" s="16"/>
    </row>
    <row r="2406" spans="6:12">
      <c r="F2406" s="16"/>
      <c r="I2406" s="16"/>
      <c r="J2406" s="16"/>
      <c r="K2406" s="16"/>
      <c r="L2406" s="16"/>
    </row>
    <row r="2407" spans="6:12">
      <c r="F2407" s="16"/>
      <c r="I2407" s="16"/>
      <c r="J2407" s="16"/>
      <c r="K2407" s="16"/>
      <c r="L2407" s="16"/>
    </row>
    <row r="2408" spans="6:12">
      <c r="F2408" s="16"/>
      <c r="I2408" s="16"/>
      <c r="J2408" s="16"/>
      <c r="K2408" s="16"/>
      <c r="L2408" s="16"/>
    </row>
    <row r="2409" spans="6:12">
      <c r="F2409" s="16"/>
      <c r="I2409" s="16"/>
      <c r="J2409" s="16"/>
      <c r="K2409" s="16"/>
      <c r="L2409" s="16"/>
    </row>
    <row r="2410" spans="6:12">
      <c r="F2410" s="16"/>
      <c r="I2410" s="16"/>
      <c r="J2410" s="16"/>
      <c r="K2410" s="16"/>
      <c r="L2410" s="16"/>
    </row>
    <row r="2411" spans="6:12">
      <c r="F2411" s="16"/>
      <c r="I2411" s="16"/>
      <c r="J2411" s="16"/>
      <c r="K2411" s="16"/>
      <c r="L2411" s="16"/>
    </row>
    <row r="2412" spans="6:12">
      <c r="F2412" s="16"/>
      <c r="I2412" s="16"/>
      <c r="J2412" s="16"/>
      <c r="K2412" s="16"/>
      <c r="L2412" s="16"/>
    </row>
    <row r="2413" spans="6:12">
      <c r="F2413" s="16"/>
      <c r="I2413" s="16"/>
      <c r="J2413" s="16"/>
      <c r="K2413" s="16"/>
      <c r="L2413" s="16"/>
    </row>
    <row r="2414" spans="6:12">
      <c r="F2414" s="16"/>
      <c r="I2414" s="16"/>
      <c r="J2414" s="16"/>
      <c r="K2414" s="16"/>
      <c r="L2414" s="16"/>
    </row>
    <row r="2415" spans="6:12">
      <c r="F2415" s="16"/>
      <c r="I2415" s="16"/>
      <c r="J2415" s="16"/>
      <c r="K2415" s="16"/>
      <c r="L2415" s="16"/>
    </row>
    <row r="2416" spans="6:12">
      <c r="F2416" s="16"/>
      <c r="I2416" s="16"/>
      <c r="J2416" s="16"/>
      <c r="K2416" s="16"/>
      <c r="L2416" s="16"/>
    </row>
    <row r="2417" spans="6:12">
      <c r="F2417" s="16"/>
      <c r="I2417" s="16"/>
      <c r="J2417" s="16"/>
      <c r="K2417" s="16"/>
      <c r="L2417" s="16"/>
    </row>
    <row r="2418" spans="6:12">
      <c r="F2418" s="16"/>
      <c r="I2418" s="16"/>
      <c r="J2418" s="16"/>
      <c r="K2418" s="16"/>
      <c r="L2418" s="16"/>
    </row>
    <row r="2419" spans="6:12">
      <c r="F2419" s="16"/>
      <c r="I2419" s="16"/>
      <c r="J2419" s="16"/>
      <c r="K2419" s="16"/>
      <c r="L2419" s="16"/>
    </row>
    <row r="2420" spans="6:12">
      <c r="F2420" s="16"/>
      <c r="I2420" s="16"/>
      <c r="J2420" s="16"/>
      <c r="K2420" s="16"/>
      <c r="L2420" s="16"/>
    </row>
    <row r="2421" spans="6:12">
      <c r="F2421" s="16"/>
      <c r="I2421" s="16"/>
      <c r="J2421" s="16"/>
      <c r="K2421" s="16"/>
      <c r="L2421" s="16"/>
    </row>
    <row r="2422" spans="6:12">
      <c r="F2422" s="16"/>
      <c r="I2422" s="16"/>
      <c r="J2422" s="16"/>
      <c r="K2422" s="16"/>
      <c r="L2422" s="16"/>
    </row>
    <row r="2423" spans="6:12">
      <c r="F2423" s="16"/>
      <c r="I2423" s="16"/>
      <c r="J2423" s="16"/>
      <c r="K2423" s="16"/>
      <c r="L2423" s="16"/>
    </row>
    <row r="2424" spans="6:12">
      <c r="F2424" s="16"/>
      <c r="I2424" s="16"/>
      <c r="J2424" s="16"/>
      <c r="K2424" s="16"/>
      <c r="L2424" s="16"/>
    </row>
    <row r="2425" spans="6:12">
      <c r="F2425" s="16"/>
      <c r="I2425" s="16"/>
      <c r="J2425" s="16"/>
      <c r="K2425" s="16"/>
      <c r="L2425" s="16"/>
    </row>
    <row r="2426" spans="6:12">
      <c r="F2426" s="16"/>
      <c r="I2426" s="16"/>
      <c r="J2426" s="16"/>
      <c r="K2426" s="16"/>
      <c r="L2426" s="16"/>
    </row>
    <row r="2427" spans="6:12">
      <c r="F2427" s="16"/>
      <c r="I2427" s="16"/>
      <c r="J2427" s="16"/>
      <c r="K2427" s="16"/>
      <c r="L2427" s="16"/>
    </row>
    <row r="2428" spans="6:12">
      <c r="F2428" s="16"/>
      <c r="I2428" s="16"/>
      <c r="J2428" s="16"/>
      <c r="K2428" s="16"/>
      <c r="L2428" s="16"/>
    </row>
    <row r="2429" spans="6:12">
      <c r="F2429" s="16"/>
      <c r="I2429" s="16"/>
      <c r="J2429" s="16"/>
      <c r="K2429" s="16"/>
      <c r="L2429" s="16"/>
    </row>
    <row r="2430" spans="6:12">
      <c r="F2430" s="16"/>
      <c r="I2430" s="16"/>
      <c r="J2430" s="16"/>
      <c r="K2430" s="16"/>
      <c r="L2430" s="16"/>
    </row>
    <row r="2431" spans="6:12">
      <c r="F2431" s="16"/>
      <c r="I2431" s="16"/>
      <c r="J2431" s="16"/>
      <c r="K2431" s="16"/>
      <c r="L2431" s="16"/>
    </row>
    <row r="2432" spans="6:12">
      <c r="F2432" s="16"/>
      <c r="I2432" s="16"/>
      <c r="J2432" s="16"/>
      <c r="K2432" s="16"/>
      <c r="L2432" s="16"/>
    </row>
    <row r="2433" spans="6:12">
      <c r="F2433" s="16"/>
      <c r="I2433" s="16"/>
      <c r="J2433" s="16"/>
      <c r="K2433" s="16"/>
      <c r="L2433" s="16"/>
    </row>
    <row r="2434" spans="6:12">
      <c r="F2434" s="16"/>
      <c r="I2434" s="16"/>
      <c r="J2434" s="16"/>
      <c r="K2434" s="16"/>
      <c r="L2434" s="16"/>
    </row>
    <row r="2435" spans="6:12">
      <c r="F2435" s="16"/>
      <c r="I2435" s="16"/>
      <c r="J2435" s="16"/>
      <c r="K2435" s="16"/>
      <c r="L2435" s="16"/>
    </row>
    <row r="2436" spans="6:12">
      <c r="F2436" s="16"/>
      <c r="I2436" s="16"/>
      <c r="J2436" s="16"/>
      <c r="K2436" s="16"/>
      <c r="L2436" s="16"/>
    </row>
    <row r="2437" spans="6:12">
      <c r="F2437" s="16"/>
      <c r="I2437" s="16"/>
      <c r="J2437" s="16"/>
      <c r="K2437" s="16"/>
      <c r="L2437" s="16"/>
    </row>
    <row r="2438" spans="6:12">
      <c r="F2438" s="16"/>
      <c r="I2438" s="16"/>
      <c r="J2438" s="16"/>
      <c r="K2438" s="16"/>
      <c r="L2438" s="16"/>
    </row>
    <row r="2439" spans="6:12">
      <c r="F2439" s="16"/>
      <c r="I2439" s="16"/>
      <c r="J2439" s="16"/>
      <c r="K2439" s="16"/>
      <c r="L2439" s="16"/>
    </row>
    <row r="2440" spans="6:12">
      <c r="F2440" s="16"/>
      <c r="I2440" s="16"/>
      <c r="J2440" s="16"/>
      <c r="K2440" s="16"/>
      <c r="L2440" s="16"/>
    </row>
    <row r="2441" spans="6:12">
      <c r="F2441" s="16"/>
      <c r="I2441" s="16"/>
      <c r="J2441" s="16"/>
      <c r="K2441" s="16"/>
      <c r="L2441" s="16"/>
    </row>
    <row r="2442" spans="6:12">
      <c r="F2442" s="16"/>
      <c r="I2442" s="16"/>
      <c r="J2442" s="16"/>
      <c r="K2442" s="16"/>
      <c r="L2442" s="16"/>
    </row>
    <row r="2443" spans="6:12">
      <c r="F2443" s="16"/>
      <c r="I2443" s="16"/>
      <c r="J2443" s="16"/>
      <c r="K2443" s="16"/>
      <c r="L2443" s="16"/>
    </row>
    <row r="2444" spans="6:12">
      <c r="F2444" s="16"/>
      <c r="I2444" s="16"/>
      <c r="J2444" s="16"/>
      <c r="K2444" s="16"/>
      <c r="L2444" s="16"/>
    </row>
    <row r="2445" spans="6:12">
      <c r="F2445" s="16"/>
      <c r="I2445" s="16"/>
      <c r="J2445" s="16"/>
      <c r="K2445" s="16"/>
      <c r="L2445" s="16"/>
    </row>
    <row r="2446" spans="6:12">
      <c r="F2446" s="16"/>
      <c r="I2446" s="16"/>
      <c r="J2446" s="16"/>
      <c r="K2446" s="16"/>
      <c r="L2446" s="16"/>
    </row>
    <row r="2447" spans="6:12">
      <c r="F2447" s="16"/>
      <c r="I2447" s="16"/>
      <c r="J2447" s="16"/>
      <c r="K2447" s="16"/>
      <c r="L2447" s="16"/>
    </row>
    <row r="2448" spans="6:12">
      <c r="F2448" s="16"/>
      <c r="I2448" s="16"/>
      <c r="J2448" s="16"/>
      <c r="K2448" s="16"/>
      <c r="L2448" s="16"/>
    </row>
    <row r="2449" spans="6:12">
      <c r="F2449" s="16"/>
      <c r="I2449" s="16"/>
      <c r="J2449" s="16"/>
      <c r="K2449" s="16"/>
      <c r="L2449" s="16"/>
    </row>
    <row r="2450" spans="6:12">
      <c r="F2450" s="16"/>
      <c r="I2450" s="16"/>
      <c r="J2450" s="16"/>
      <c r="K2450" s="16"/>
      <c r="L2450" s="16"/>
    </row>
    <row r="2451" spans="6:12">
      <c r="F2451" s="16"/>
      <c r="I2451" s="16"/>
      <c r="J2451" s="16"/>
      <c r="K2451" s="16"/>
      <c r="L2451" s="16"/>
    </row>
    <row r="2452" spans="6:12">
      <c r="F2452" s="16"/>
      <c r="I2452" s="16"/>
      <c r="J2452" s="16"/>
      <c r="K2452" s="16"/>
      <c r="L2452" s="16"/>
    </row>
    <row r="2453" spans="6:12">
      <c r="F2453" s="16"/>
      <c r="I2453" s="16"/>
      <c r="J2453" s="16"/>
      <c r="K2453" s="16"/>
      <c r="L2453" s="16"/>
    </row>
    <row r="2454" spans="6:12">
      <c r="F2454" s="16"/>
      <c r="I2454" s="16"/>
      <c r="J2454" s="16"/>
      <c r="K2454" s="16"/>
      <c r="L2454" s="16"/>
    </row>
    <row r="2455" spans="6:12">
      <c r="F2455" s="16"/>
      <c r="I2455" s="16"/>
      <c r="J2455" s="16"/>
      <c r="K2455" s="16"/>
      <c r="L2455" s="16"/>
    </row>
    <row r="2456" spans="6:12">
      <c r="F2456" s="16"/>
      <c r="I2456" s="16"/>
      <c r="J2456" s="16"/>
      <c r="K2456" s="16"/>
      <c r="L2456" s="16"/>
    </row>
    <row r="2457" spans="6:12">
      <c r="F2457" s="16"/>
      <c r="I2457" s="16"/>
      <c r="J2457" s="16"/>
      <c r="K2457" s="16"/>
      <c r="L2457" s="16"/>
    </row>
    <row r="2458" spans="6:12">
      <c r="F2458" s="16"/>
      <c r="I2458" s="16"/>
      <c r="J2458" s="16"/>
      <c r="K2458" s="16"/>
      <c r="L2458" s="16"/>
    </row>
    <row r="2459" spans="6:12">
      <c r="F2459" s="16"/>
      <c r="I2459" s="16"/>
      <c r="J2459" s="16"/>
      <c r="K2459" s="16"/>
      <c r="L2459" s="16"/>
    </row>
    <row r="2460" spans="6:12">
      <c r="F2460" s="16"/>
      <c r="I2460" s="16"/>
      <c r="J2460" s="16"/>
      <c r="K2460" s="16"/>
      <c r="L2460" s="16"/>
    </row>
    <row r="2461" spans="6:12">
      <c r="F2461" s="16"/>
      <c r="I2461" s="16"/>
      <c r="J2461" s="16"/>
      <c r="K2461" s="16"/>
      <c r="L2461" s="16"/>
    </row>
    <row r="2462" spans="6:12">
      <c r="F2462" s="16"/>
      <c r="I2462" s="16"/>
      <c r="J2462" s="16"/>
      <c r="K2462" s="16"/>
      <c r="L2462" s="16"/>
    </row>
    <row r="2463" spans="6:12">
      <c r="F2463" s="16"/>
      <c r="I2463" s="16"/>
      <c r="J2463" s="16"/>
      <c r="K2463" s="16"/>
      <c r="L2463" s="16"/>
    </row>
    <row r="2464" spans="6:12">
      <c r="F2464" s="16"/>
      <c r="I2464" s="16"/>
      <c r="J2464" s="16"/>
      <c r="K2464" s="16"/>
      <c r="L2464" s="16"/>
    </row>
    <row r="2465" spans="6:12">
      <c r="F2465" s="16"/>
      <c r="I2465" s="16"/>
      <c r="J2465" s="16"/>
      <c r="K2465" s="16"/>
      <c r="L2465" s="16"/>
    </row>
    <row r="2466" spans="6:12">
      <c r="F2466" s="16"/>
      <c r="I2466" s="16"/>
      <c r="J2466" s="16"/>
      <c r="K2466" s="16"/>
      <c r="L2466" s="16"/>
    </row>
    <row r="2467" spans="6:12">
      <c r="F2467" s="16"/>
      <c r="I2467" s="16"/>
      <c r="J2467" s="16"/>
      <c r="K2467" s="16"/>
      <c r="L2467" s="16"/>
    </row>
    <row r="2468" spans="6:12">
      <c r="F2468" s="16"/>
      <c r="I2468" s="16"/>
      <c r="J2468" s="16"/>
      <c r="K2468" s="16"/>
      <c r="L2468" s="16"/>
    </row>
    <row r="2469" spans="6:12">
      <c r="F2469" s="16"/>
      <c r="I2469" s="16"/>
      <c r="J2469" s="16"/>
      <c r="K2469" s="16"/>
      <c r="L2469" s="16"/>
    </row>
    <row r="2470" spans="6:12">
      <c r="F2470" s="16"/>
      <c r="I2470" s="16"/>
      <c r="J2470" s="16"/>
      <c r="K2470" s="16"/>
      <c r="L2470" s="16"/>
    </row>
    <row r="2471" spans="6:12">
      <c r="F2471" s="16"/>
      <c r="I2471" s="16"/>
      <c r="J2471" s="16"/>
      <c r="K2471" s="16"/>
      <c r="L2471" s="16"/>
    </row>
    <row r="2472" spans="6:12">
      <c r="F2472" s="16"/>
      <c r="I2472" s="16"/>
      <c r="J2472" s="16"/>
      <c r="K2472" s="16"/>
      <c r="L2472" s="16"/>
    </row>
    <row r="2473" spans="6:12">
      <c r="F2473" s="16"/>
      <c r="I2473" s="16"/>
      <c r="J2473" s="16"/>
      <c r="K2473" s="16"/>
      <c r="L2473" s="16"/>
    </row>
    <row r="2474" spans="6:12">
      <c r="F2474" s="16"/>
      <c r="I2474" s="16"/>
      <c r="J2474" s="16"/>
      <c r="K2474" s="16"/>
      <c r="L2474" s="16"/>
    </row>
    <row r="2475" spans="6:12">
      <c r="F2475" s="16"/>
      <c r="I2475" s="16"/>
      <c r="J2475" s="16"/>
      <c r="K2475" s="16"/>
      <c r="L2475" s="16"/>
    </row>
    <row r="2476" spans="6:12">
      <c r="F2476" s="16"/>
      <c r="I2476" s="16"/>
      <c r="J2476" s="16"/>
      <c r="K2476" s="16"/>
      <c r="L2476" s="16"/>
    </row>
    <row r="2477" spans="6:12">
      <c r="F2477" s="16"/>
      <c r="I2477" s="16"/>
      <c r="J2477" s="16"/>
      <c r="K2477" s="16"/>
      <c r="L2477" s="16"/>
    </row>
    <row r="2478" spans="6:12">
      <c r="F2478" s="16"/>
      <c r="I2478" s="16"/>
      <c r="J2478" s="16"/>
      <c r="K2478" s="16"/>
      <c r="L2478" s="16"/>
    </row>
    <row r="2479" spans="6:12">
      <c r="F2479" s="16"/>
      <c r="I2479" s="16"/>
      <c r="J2479" s="16"/>
      <c r="K2479" s="16"/>
      <c r="L2479" s="16"/>
    </row>
    <row r="2480" spans="6:12">
      <c r="F2480" s="16"/>
      <c r="I2480" s="16"/>
      <c r="J2480" s="16"/>
      <c r="K2480" s="16"/>
      <c r="L2480" s="16"/>
    </row>
    <row r="2481" spans="6:12">
      <c r="F2481" s="16"/>
      <c r="I2481" s="16"/>
      <c r="J2481" s="16"/>
      <c r="K2481" s="16"/>
      <c r="L2481" s="16"/>
    </row>
    <row r="2482" spans="6:12">
      <c r="F2482" s="16"/>
      <c r="I2482" s="16"/>
      <c r="J2482" s="16"/>
      <c r="K2482" s="16"/>
      <c r="L2482" s="16"/>
    </row>
    <row r="2483" spans="6:12">
      <c r="F2483" s="16"/>
      <c r="I2483" s="16"/>
      <c r="J2483" s="16"/>
      <c r="K2483" s="16"/>
      <c r="L2483" s="16"/>
    </row>
    <row r="2484" spans="6:12">
      <c r="F2484" s="16"/>
      <c r="I2484" s="16"/>
      <c r="J2484" s="16"/>
      <c r="K2484" s="16"/>
      <c r="L2484" s="16"/>
    </row>
    <row r="2485" spans="6:12">
      <c r="F2485" s="16"/>
      <c r="I2485" s="16"/>
      <c r="J2485" s="16"/>
      <c r="K2485" s="16"/>
      <c r="L2485" s="16"/>
    </row>
    <row r="2486" spans="6:12">
      <c r="F2486" s="16"/>
      <c r="I2486" s="16"/>
      <c r="J2486" s="16"/>
      <c r="K2486" s="16"/>
      <c r="L2486" s="16"/>
    </row>
    <row r="2487" spans="6:12">
      <c r="F2487" s="16"/>
      <c r="I2487" s="16"/>
      <c r="J2487" s="16"/>
      <c r="K2487" s="16"/>
      <c r="L2487" s="16"/>
    </row>
    <row r="2488" spans="6:12">
      <c r="F2488" s="16"/>
      <c r="I2488" s="16"/>
      <c r="J2488" s="16"/>
      <c r="K2488" s="16"/>
      <c r="L2488" s="16"/>
    </row>
    <row r="2489" spans="6:12">
      <c r="F2489" s="16"/>
      <c r="I2489" s="16"/>
      <c r="J2489" s="16"/>
      <c r="K2489" s="16"/>
      <c r="L2489" s="16"/>
    </row>
    <row r="2490" spans="6:12">
      <c r="F2490" s="16"/>
      <c r="I2490" s="16"/>
      <c r="J2490" s="16"/>
      <c r="K2490" s="16"/>
      <c r="L2490" s="16"/>
    </row>
    <row r="2491" spans="6:12">
      <c r="F2491" s="16"/>
      <c r="I2491" s="16"/>
      <c r="J2491" s="16"/>
      <c r="K2491" s="16"/>
      <c r="L2491" s="16"/>
    </row>
    <row r="2492" spans="6:12">
      <c r="F2492" s="16"/>
      <c r="I2492" s="16"/>
      <c r="J2492" s="16"/>
      <c r="K2492" s="16"/>
      <c r="L2492" s="16"/>
    </row>
    <row r="2493" spans="6:12">
      <c r="F2493" s="16"/>
      <c r="I2493" s="16"/>
      <c r="J2493" s="16"/>
      <c r="K2493" s="16"/>
      <c r="L2493" s="16"/>
    </row>
    <row r="2494" spans="6:12">
      <c r="F2494" s="16"/>
      <c r="I2494" s="16"/>
      <c r="J2494" s="16"/>
      <c r="K2494" s="16"/>
      <c r="L2494" s="16"/>
    </row>
    <row r="2495" spans="6:12">
      <c r="F2495" s="16"/>
      <c r="I2495" s="16"/>
      <c r="J2495" s="16"/>
      <c r="K2495" s="16"/>
      <c r="L2495" s="16"/>
    </row>
    <row r="2496" spans="6:12">
      <c r="F2496" s="16"/>
      <c r="I2496" s="16"/>
      <c r="J2496" s="16"/>
      <c r="K2496" s="16"/>
      <c r="L2496" s="16"/>
    </row>
    <row r="2497" spans="6:12">
      <c r="F2497" s="16"/>
      <c r="I2497" s="16"/>
      <c r="J2497" s="16"/>
      <c r="K2497" s="16"/>
      <c r="L2497" s="16"/>
    </row>
    <row r="2498" spans="6:12">
      <c r="F2498" s="16"/>
      <c r="I2498" s="16"/>
      <c r="J2498" s="16"/>
      <c r="K2498" s="16"/>
      <c r="L2498" s="16"/>
    </row>
    <row r="2499" spans="6:12">
      <c r="F2499" s="16"/>
      <c r="I2499" s="16"/>
      <c r="J2499" s="16"/>
      <c r="K2499" s="16"/>
      <c r="L2499" s="16"/>
    </row>
    <row r="2500" spans="6:12">
      <c r="F2500" s="16"/>
      <c r="I2500" s="16"/>
      <c r="J2500" s="16"/>
      <c r="K2500" s="16"/>
      <c r="L2500" s="16"/>
    </row>
    <row r="2501" spans="6:12">
      <c r="F2501" s="16"/>
      <c r="I2501" s="16"/>
      <c r="J2501" s="16"/>
      <c r="K2501" s="16"/>
      <c r="L2501" s="16"/>
    </row>
    <row r="2502" spans="6:12">
      <c r="F2502" s="16"/>
      <c r="I2502" s="16"/>
      <c r="J2502" s="16"/>
      <c r="K2502" s="16"/>
      <c r="L2502" s="16"/>
    </row>
    <row r="2503" spans="6:12">
      <c r="F2503" s="16"/>
      <c r="I2503" s="16"/>
      <c r="J2503" s="16"/>
      <c r="K2503" s="16"/>
      <c r="L2503" s="16"/>
    </row>
    <row r="2504" spans="6:12">
      <c r="F2504" s="16"/>
      <c r="I2504" s="16"/>
      <c r="J2504" s="16"/>
      <c r="K2504" s="16"/>
      <c r="L2504" s="16"/>
    </row>
    <row r="2505" spans="6:12">
      <c r="F2505" s="16"/>
      <c r="I2505" s="16"/>
      <c r="J2505" s="16"/>
      <c r="K2505" s="16"/>
      <c r="L2505" s="16"/>
    </row>
    <row r="2506" spans="6:12">
      <c r="F2506" s="16"/>
      <c r="I2506" s="16"/>
      <c r="J2506" s="16"/>
      <c r="K2506" s="16"/>
      <c r="L2506" s="16"/>
    </row>
    <row r="2507" spans="6:12">
      <c r="F2507" s="16"/>
      <c r="I2507" s="16"/>
      <c r="J2507" s="16"/>
      <c r="K2507" s="16"/>
      <c r="L2507" s="16"/>
    </row>
    <row r="2508" spans="6:12">
      <c r="F2508" s="16"/>
      <c r="I2508" s="16"/>
      <c r="J2508" s="16"/>
      <c r="K2508" s="16"/>
      <c r="L2508" s="16"/>
    </row>
    <row r="2509" spans="6:12">
      <c r="F2509" s="16"/>
      <c r="I2509" s="16"/>
      <c r="J2509" s="16"/>
      <c r="K2509" s="16"/>
      <c r="L2509" s="16"/>
    </row>
    <row r="2510" spans="6:12">
      <c r="F2510" s="16"/>
      <c r="I2510" s="16"/>
      <c r="J2510" s="16"/>
      <c r="K2510" s="16"/>
      <c r="L2510" s="16"/>
    </row>
    <row r="2511" spans="6:12">
      <c r="F2511" s="16"/>
      <c r="I2511" s="16"/>
      <c r="J2511" s="16"/>
      <c r="K2511" s="16"/>
      <c r="L2511" s="16"/>
    </row>
    <row r="2512" spans="6:12">
      <c r="F2512" s="16"/>
      <c r="I2512" s="16"/>
      <c r="J2512" s="16"/>
      <c r="K2512" s="16"/>
      <c r="L2512" s="16"/>
    </row>
    <row r="2513" spans="6:12">
      <c r="F2513" s="16"/>
      <c r="I2513" s="16"/>
      <c r="J2513" s="16"/>
      <c r="K2513" s="16"/>
      <c r="L2513" s="16"/>
    </row>
    <row r="2514" spans="6:12">
      <c r="F2514" s="16"/>
      <c r="I2514" s="16"/>
      <c r="J2514" s="16"/>
      <c r="K2514" s="16"/>
      <c r="L2514" s="16"/>
    </row>
    <row r="2515" spans="6:12">
      <c r="F2515" s="16"/>
      <c r="I2515" s="16"/>
      <c r="J2515" s="16"/>
      <c r="K2515" s="16"/>
      <c r="L2515" s="16"/>
    </row>
    <row r="2516" spans="6:12">
      <c r="F2516" s="16"/>
      <c r="I2516" s="16"/>
      <c r="J2516" s="16"/>
      <c r="K2516" s="16"/>
      <c r="L2516" s="16"/>
    </row>
    <row r="2517" spans="6:12">
      <c r="F2517" s="16"/>
      <c r="I2517" s="16"/>
      <c r="J2517" s="16"/>
      <c r="K2517" s="16"/>
      <c r="L2517" s="16"/>
    </row>
    <row r="2518" spans="6:12">
      <c r="F2518" s="16"/>
      <c r="I2518" s="16"/>
      <c r="J2518" s="16"/>
      <c r="K2518" s="16"/>
      <c r="L2518" s="16"/>
    </row>
    <row r="2519" spans="6:12">
      <c r="F2519" s="16"/>
      <c r="I2519" s="16"/>
      <c r="J2519" s="16"/>
      <c r="K2519" s="16"/>
      <c r="L2519" s="16"/>
    </row>
    <row r="2520" spans="6:12">
      <c r="F2520" s="16"/>
      <c r="I2520" s="16"/>
      <c r="J2520" s="16"/>
      <c r="K2520" s="16"/>
      <c r="L2520" s="16"/>
    </row>
    <row r="2521" spans="6:12">
      <c r="F2521" s="16"/>
      <c r="I2521" s="16"/>
      <c r="J2521" s="16"/>
      <c r="K2521" s="16"/>
      <c r="L2521" s="16"/>
    </row>
    <row r="2522" spans="6:12">
      <c r="F2522" s="16"/>
      <c r="I2522" s="16"/>
      <c r="J2522" s="16"/>
      <c r="K2522" s="16"/>
      <c r="L2522" s="16"/>
    </row>
    <row r="2523" spans="6:12">
      <c r="F2523" s="16"/>
      <c r="I2523" s="16"/>
      <c r="J2523" s="16"/>
      <c r="K2523" s="16"/>
      <c r="L2523" s="16"/>
    </row>
    <row r="2524" spans="6:12">
      <c r="F2524" s="16"/>
      <c r="I2524" s="16"/>
      <c r="J2524" s="16"/>
      <c r="K2524" s="16"/>
      <c r="L2524" s="16"/>
    </row>
    <row r="2525" spans="6:12">
      <c r="F2525" s="16"/>
      <c r="I2525" s="16"/>
      <c r="J2525" s="16"/>
      <c r="K2525" s="16"/>
      <c r="L2525" s="16"/>
    </row>
    <row r="2526" spans="6:12">
      <c r="F2526" s="16"/>
      <c r="I2526" s="16"/>
      <c r="J2526" s="16"/>
      <c r="K2526" s="16"/>
      <c r="L2526" s="16"/>
    </row>
    <row r="2527" spans="6:12">
      <c r="F2527" s="16"/>
      <c r="I2527" s="16"/>
      <c r="J2527" s="16"/>
      <c r="K2527" s="16"/>
      <c r="L2527" s="16"/>
    </row>
    <row r="2528" spans="6:12">
      <c r="F2528" s="16"/>
      <c r="I2528" s="16"/>
      <c r="J2528" s="16"/>
      <c r="K2528" s="16"/>
      <c r="L2528" s="16"/>
    </row>
    <row r="2529" spans="6:12">
      <c r="F2529" s="16"/>
      <c r="I2529" s="16"/>
      <c r="J2529" s="16"/>
      <c r="K2529" s="16"/>
      <c r="L2529" s="16"/>
    </row>
    <row r="2530" spans="6:12">
      <c r="F2530" s="16"/>
      <c r="I2530" s="16"/>
      <c r="J2530" s="16"/>
      <c r="K2530" s="16"/>
      <c r="L2530" s="16"/>
    </row>
    <row r="2531" spans="6:12">
      <c r="F2531" s="16"/>
      <c r="I2531" s="16"/>
      <c r="J2531" s="16"/>
      <c r="K2531" s="16"/>
      <c r="L2531" s="16"/>
    </row>
    <row r="2532" spans="6:12">
      <c r="F2532" s="16"/>
      <c r="I2532" s="16"/>
      <c r="J2532" s="16"/>
      <c r="K2532" s="16"/>
      <c r="L2532" s="16"/>
    </row>
    <row r="2533" spans="6:12">
      <c r="F2533" s="16"/>
      <c r="I2533" s="16"/>
      <c r="J2533" s="16"/>
      <c r="K2533" s="16"/>
      <c r="L2533" s="16"/>
    </row>
    <row r="2534" spans="6:12">
      <c r="F2534" s="16"/>
      <c r="I2534" s="16"/>
      <c r="J2534" s="16"/>
      <c r="K2534" s="16"/>
      <c r="L2534" s="16"/>
    </row>
    <row r="2535" spans="6:12">
      <c r="F2535" s="16"/>
      <c r="I2535" s="16"/>
      <c r="J2535" s="16"/>
      <c r="K2535" s="16"/>
      <c r="L2535" s="16"/>
    </row>
    <row r="2536" spans="6:12">
      <c r="F2536" s="16"/>
      <c r="I2536" s="16"/>
      <c r="J2536" s="16"/>
      <c r="K2536" s="16"/>
      <c r="L2536" s="16"/>
    </row>
    <row r="2537" spans="6:12">
      <c r="F2537" s="16"/>
      <c r="I2537" s="16"/>
      <c r="J2537" s="16"/>
      <c r="K2537" s="16"/>
      <c r="L2537" s="16"/>
    </row>
    <row r="2538" spans="6:12">
      <c r="F2538" s="16"/>
      <c r="I2538" s="16"/>
      <c r="J2538" s="16"/>
      <c r="K2538" s="16"/>
      <c r="L2538" s="16"/>
    </row>
    <row r="2539" spans="6:12">
      <c r="F2539" s="16"/>
      <c r="I2539" s="16"/>
      <c r="J2539" s="16"/>
      <c r="K2539" s="16"/>
      <c r="L2539" s="16"/>
    </row>
    <row r="2540" spans="6:12">
      <c r="F2540" s="16"/>
      <c r="I2540" s="16"/>
      <c r="J2540" s="16"/>
      <c r="K2540" s="16"/>
      <c r="L2540" s="16"/>
    </row>
    <row r="2541" spans="6:12">
      <c r="F2541" s="16"/>
      <c r="I2541" s="16"/>
      <c r="J2541" s="16"/>
      <c r="K2541" s="16"/>
      <c r="L2541" s="16"/>
    </row>
    <row r="2542" spans="6:12">
      <c r="F2542" s="16"/>
      <c r="I2542" s="16"/>
      <c r="J2542" s="16"/>
      <c r="K2542" s="16"/>
      <c r="L2542" s="16"/>
    </row>
    <row r="2543" spans="6:12">
      <c r="F2543" s="16"/>
      <c r="I2543" s="16"/>
      <c r="J2543" s="16"/>
      <c r="K2543" s="16"/>
      <c r="L2543" s="16"/>
    </row>
    <row r="2544" spans="6:12">
      <c r="F2544" s="16"/>
      <c r="I2544" s="16"/>
      <c r="J2544" s="16"/>
      <c r="K2544" s="16"/>
      <c r="L2544" s="16"/>
    </row>
    <row r="2545" spans="6:12">
      <c r="F2545" s="16"/>
      <c r="I2545" s="16"/>
      <c r="J2545" s="16"/>
      <c r="K2545" s="16"/>
      <c r="L2545" s="16"/>
    </row>
    <row r="2546" spans="6:12">
      <c r="F2546" s="16"/>
      <c r="I2546" s="16"/>
      <c r="J2546" s="16"/>
      <c r="K2546" s="16"/>
      <c r="L2546" s="16"/>
    </row>
    <row r="2547" spans="6:12">
      <c r="F2547" s="16"/>
      <c r="I2547" s="16"/>
      <c r="J2547" s="16"/>
      <c r="K2547" s="16"/>
      <c r="L2547" s="16"/>
    </row>
    <row r="2548" spans="6:12">
      <c r="F2548" s="16"/>
      <c r="I2548" s="16"/>
      <c r="J2548" s="16"/>
      <c r="K2548" s="16"/>
      <c r="L2548" s="16"/>
    </row>
    <row r="2549" spans="6:12">
      <c r="F2549" s="16"/>
      <c r="I2549" s="16"/>
      <c r="J2549" s="16"/>
      <c r="K2549" s="16"/>
      <c r="L2549" s="16"/>
    </row>
    <row r="2550" spans="6:12">
      <c r="F2550" s="16"/>
      <c r="I2550" s="16"/>
      <c r="J2550" s="16"/>
      <c r="K2550" s="16"/>
      <c r="L2550" s="16"/>
    </row>
    <row r="2551" spans="6:12">
      <c r="F2551" s="16"/>
      <c r="I2551" s="16"/>
      <c r="J2551" s="16"/>
      <c r="K2551" s="16"/>
      <c r="L2551" s="16"/>
    </row>
    <row r="2552" spans="6:12">
      <c r="F2552" s="16"/>
      <c r="I2552" s="16"/>
      <c r="J2552" s="16"/>
      <c r="K2552" s="16"/>
      <c r="L2552" s="16"/>
    </row>
    <row r="2553" spans="6:12">
      <c r="F2553" s="16"/>
      <c r="I2553" s="16"/>
      <c r="J2553" s="16"/>
      <c r="K2553" s="16"/>
      <c r="L2553" s="16"/>
    </row>
    <row r="2554" spans="6:12">
      <c r="F2554" s="16"/>
      <c r="I2554" s="16"/>
      <c r="J2554" s="16"/>
      <c r="K2554" s="16"/>
      <c r="L2554" s="16"/>
    </row>
    <row r="2555" spans="6:12">
      <c r="F2555" s="16"/>
      <c r="I2555" s="16"/>
      <c r="J2555" s="16"/>
      <c r="K2555" s="16"/>
      <c r="L2555" s="16"/>
    </row>
    <row r="2556" spans="6:12">
      <c r="F2556" s="16"/>
      <c r="I2556" s="16"/>
      <c r="J2556" s="16"/>
      <c r="K2556" s="16"/>
      <c r="L2556" s="16"/>
    </row>
    <row r="2557" spans="6:12">
      <c r="F2557" s="16"/>
      <c r="I2557" s="16"/>
      <c r="J2557" s="16"/>
      <c r="K2557" s="16"/>
      <c r="L2557" s="16"/>
    </row>
    <row r="2558" spans="6:12">
      <c r="F2558" s="16"/>
      <c r="I2558" s="16"/>
      <c r="J2558" s="16"/>
      <c r="K2558" s="16"/>
      <c r="L2558" s="16"/>
    </row>
    <row r="2559" spans="6:12">
      <c r="F2559" s="16"/>
      <c r="I2559" s="16"/>
      <c r="J2559" s="16"/>
      <c r="K2559" s="16"/>
      <c r="L2559" s="16"/>
    </row>
    <row r="2560" spans="6:12">
      <c r="F2560" s="16"/>
      <c r="I2560" s="16"/>
      <c r="J2560" s="16"/>
      <c r="K2560" s="16"/>
      <c r="L2560" s="16"/>
    </row>
    <row r="2561" spans="6:12">
      <c r="F2561" s="16"/>
      <c r="I2561" s="16"/>
      <c r="J2561" s="16"/>
      <c r="K2561" s="16"/>
      <c r="L2561" s="16"/>
    </row>
    <row r="2562" spans="6:12">
      <c r="F2562" s="16"/>
      <c r="I2562" s="16"/>
      <c r="J2562" s="16"/>
      <c r="K2562" s="16"/>
      <c r="L2562" s="16"/>
    </row>
    <row r="2563" spans="6:12">
      <c r="F2563" s="16"/>
      <c r="I2563" s="16"/>
      <c r="J2563" s="16"/>
      <c r="K2563" s="16"/>
      <c r="L2563" s="16"/>
    </row>
    <row r="2564" spans="6:12">
      <c r="F2564" s="16"/>
      <c r="I2564" s="16"/>
      <c r="J2564" s="16"/>
      <c r="K2564" s="16"/>
      <c r="L2564" s="16"/>
    </row>
    <row r="2565" spans="6:12">
      <c r="F2565" s="16"/>
      <c r="I2565" s="16"/>
      <c r="J2565" s="16"/>
      <c r="K2565" s="16"/>
      <c r="L2565" s="16"/>
    </row>
    <row r="2566" spans="6:12">
      <c r="F2566" s="16"/>
      <c r="I2566" s="16"/>
      <c r="J2566" s="16"/>
      <c r="K2566" s="16"/>
      <c r="L2566" s="16"/>
    </row>
    <row r="2567" spans="6:12">
      <c r="F2567" s="16"/>
      <c r="I2567" s="16"/>
      <c r="J2567" s="16"/>
      <c r="K2567" s="16"/>
      <c r="L2567" s="16"/>
    </row>
    <row r="2568" spans="6:12">
      <c r="F2568" s="16"/>
      <c r="I2568" s="16"/>
      <c r="J2568" s="16"/>
      <c r="K2568" s="16"/>
      <c r="L2568" s="16"/>
    </row>
    <row r="2569" spans="6:12">
      <c r="F2569" s="16"/>
      <c r="I2569" s="16"/>
      <c r="J2569" s="16"/>
      <c r="K2569" s="16"/>
      <c r="L2569" s="16"/>
    </row>
    <row r="2570" spans="6:12">
      <c r="F2570" s="16"/>
      <c r="I2570" s="16"/>
      <c r="J2570" s="16"/>
      <c r="K2570" s="16"/>
      <c r="L2570" s="16"/>
    </row>
    <row r="2571" spans="6:12">
      <c r="F2571" s="16"/>
      <c r="I2571" s="16"/>
      <c r="J2571" s="16"/>
      <c r="K2571" s="16"/>
      <c r="L2571" s="16"/>
    </row>
    <row r="2572" spans="6:12">
      <c r="F2572" s="16"/>
      <c r="I2572" s="16"/>
      <c r="J2572" s="16"/>
      <c r="K2572" s="16"/>
      <c r="L2572" s="16"/>
    </row>
    <row r="2573" spans="6:12">
      <c r="F2573" s="16"/>
      <c r="I2573" s="16"/>
      <c r="J2573" s="16"/>
      <c r="K2573" s="16"/>
      <c r="L2573" s="16"/>
    </row>
    <row r="2574" spans="6:12">
      <c r="F2574" s="16"/>
      <c r="I2574" s="16"/>
      <c r="J2574" s="16"/>
      <c r="K2574" s="16"/>
      <c r="L2574" s="16"/>
    </row>
    <row r="2575" spans="6:12">
      <c r="F2575" s="16"/>
      <c r="I2575" s="16"/>
      <c r="J2575" s="16"/>
      <c r="K2575" s="16"/>
      <c r="L2575" s="16"/>
    </row>
    <row r="2576" spans="6:12">
      <c r="F2576" s="16"/>
      <c r="I2576" s="16"/>
      <c r="J2576" s="16"/>
      <c r="K2576" s="16"/>
      <c r="L2576" s="16"/>
    </row>
    <row r="2577" spans="6:12">
      <c r="F2577" s="16"/>
      <c r="I2577" s="16"/>
      <c r="J2577" s="16"/>
      <c r="K2577" s="16"/>
      <c r="L2577" s="16"/>
    </row>
    <row r="2578" spans="6:12">
      <c r="F2578" s="16"/>
      <c r="I2578" s="16"/>
      <c r="J2578" s="16"/>
      <c r="K2578" s="16"/>
      <c r="L2578" s="16"/>
    </row>
    <row r="2579" spans="6:12">
      <c r="F2579" s="16"/>
      <c r="I2579" s="16"/>
      <c r="J2579" s="16"/>
      <c r="K2579" s="16"/>
      <c r="L2579" s="16"/>
    </row>
    <row r="2580" spans="6:12">
      <c r="F2580" s="16"/>
      <c r="I2580" s="16"/>
      <c r="J2580" s="16"/>
      <c r="K2580" s="16"/>
      <c r="L2580" s="16"/>
    </row>
    <row r="2581" spans="6:12">
      <c r="F2581" s="16"/>
      <c r="I2581" s="16"/>
      <c r="J2581" s="16"/>
      <c r="K2581" s="16"/>
      <c r="L2581" s="16"/>
    </row>
    <row r="2582" spans="6:12">
      <c r="F2582" s="16"/>
      <c r="I2582" s="16"/>
      <c r="J2582" s="16"/>
      <c r="K2582" s="16"/>
      <c r="L2582" s="16"/>
    </row>
    <row r="2583" spans="6:12">
      <c r="F2583" s="16"/>
      <c r="I2583" s="16"/>
      <c r="J2583" s="16"/>
      <c r="K2583" s="16"/>
      <c r="L2583" s="16"/>
    </row>
    <row r="2584" spans="6:12">
      <c r="F2584" s="16"/>
      <c r="I2584" s="16"/>
      <c r="J2584" s="16"/>
      <c r="K2584" s="16"/>
      <c r="L2584" s="16"/>
    </row>
    <row r="2585" spans="6:12">
      <c r="F2585" s="16"/>
      <c r="I2585" s="16"/>
      <c r="J2585" s="16"/>
      <c r="K2585" s="16"/>
      <c r="L2585" s="16"/>
    </row>
    <row r="2586" spans="6:12">
      <c r="F2586" s="16"/>
      <c r="I2586" s="16"/>
      <c r="J2586" s="16"/>
      <c r="K2586" s="16"/>
      <c r="L2586" s="16"/>
    </row>
    <row r="2587" spans="6:12">
      <c r="F2587" s="16"/>
      <c r="I2587" s="16"/>
      <c r="J2587" s="16"/>
      <c r="K2587" s="16"/>
      <c r="L2587" s="16"/>
    </row>
    <row r="2588" spans="6:12">
      <c r="F2588" s="16"/>
      <c r="I2588" s="16"/>
      <c r="J2588" s="16"/>
      <c r="K2588" s="16"/>
      <c r="L2588" s="16"/>
    </row>
    <row r="2589" spans="6:12">
      <c r="F2589" s="16"/>
      <c r="I2589" s="16"/>
      <c r="J2589" s="16"/>
      <c r="K2589" s="16"/>
      <c r="L2589" s="16"/>
    </row>
    <row r="2590" spans="6:12">
      <c r="F2590" s="16"/>
      <c r="I2590" s="16"/>
      <c r="J2590" s="16"/>
      <c r="K2590" s="16"/>
      <c r="L2590" s="16"/>
    </row>
    <row r="2591" spans="6:12">
      <c r="F2591" s="16"/>
      <c r="I2591" s="16"/>
      <c r="J2591" s="16"/>
      <c r="K2591" s="16"/>
      <c r="L2591" s="16"/>
    </row>
    <row r="2592" spans="6:12">
      <c r="F2592" s="16"/>
      <c r="I2592" s="16"/>
      <c r="J2592" s="16"/>
      <c r="K2592" s="16"/>
      <c r="L2592" s="16"/>
    </row>
    <row r="2593" spans="6:12">
      <c r="F2593" s="16"/>
      <c r="I2593" s="16"/>
      <c r="J2593" s="16"/>
      <c r="K2593" s="16"/>
      <c r="L2593" s="16"/>
    </row>
    <row r="2594" spans="6:12">
      <c r="F2594" s="16"/>
      <c r="I2594" s="16"/>
      <c r="J2594" s="16"/>
      <c r="K2594" s="16"/>
      <c r="L2594" s="16"/>
    </row>
    <row r="2595" spans="6:12">
      <c r="F2595" s="16"/>
      <c r="I2595" s="16"/>
      <c r="J2595" s="16"/>
      <c r="K2595" s="16"/>
      <c r="L2595" s="16"/>
    </row>
    <row r="2596" spans="6:12">
      <c r="F2596" s="16"/>
      <c r="I2596" s="16"/>
      <c r="J2596" s="16"/>
      <c r="K2596" s="16"/>
      <c r="L2596" s="16"/>
    </row>
    <row r="2597" spans="6:12">
      <c r="F2597" s="16"/>
      <c r="I2597" s="16"/>
      <c r="J2597" s="16"/>
      <c r="K2597" s="16"/>
      <c r="L2597" s="16"/>
    </row>
    <row r="2598" spans="6:12">
      <c r="F2598" s="16"/>
      <c r="I2598" s="16"/>
      <c r="J2598" s="16"/>
      <c r="K2598" s="16"/>
      <c r="L2598" s="16"/>
    </row>
    <row r="2599" spans="6:12">
      <c r="F2599" s="16"/>
      <c r="I2599" s="16"/>
      <c r="J2599" s="16"/>
      <c r="K2599" s="16"/>
      <c r="L2599" s="16"/>
    </row>
    <row r="2600" spans="6:12">
      <c r="F2600" s="16"/>
      <c r="I2600" s="16"/>
      <c r="J2600" s="16"/>
      <c r="K2600" s="16"/>
      <c r="L2600" s="16"/>
    </row>
    <row r="2601" spans="6:12">
      <c r="F2601" s="16"/>
      <c r="I2601" s="16"/>
      <c r="J2601" s="16"/>
      <c r="K2601" s="16"/>
      <c r="L2601" s="16"/>
    </row>
    <row r="2602" spans="6:12">
      <c r="F2602" s="16"/>
      <c r="I2602" s="16"/>
      <c r="J2602" s="16"/>
      <c r="K2602" s="16"/>
      <c r="L2602" s="16"/>
    </row>
    <row r="2603" spans="6:12">
      <c r="F2603" s="16"/>
      <c r="I2603" s="16"/>
      <c r="J2603" s="16"/>
      <c r="K2603" s="16"/>
      <c r="L2603" s="16"/>
    </row>
    <row r="2604" spans="6:12">
      <c r="F2604" s="16"/>
      <c r="I2604" s="16"/>
      <c r="J2604" s="16"/>
      <c r="K2604" s="16"/>
      <c r="L2604" s="16"/>
    </row>
    <row r="2605" spans="6:12">
      <c r="F2605" s="16"/>
      <c r="I2605" s="16"/>
      <c r="J2605" s="16"/>
      <c r="K2605" s="16"/>
      <c r="L2605" s="16"/>
    </row>
    <row r="2606" spans="6:12">
      <c r="F2606" s="16"/>
      <c r="I2606" s="16"/>
      <c r="J2606" s="16"/>
      <c r="K2606" s="16"/>
      <c r="L2606" s="16"/>
    </row>
    <row r="2607" spans="6:12">
      <c r="F2607" s="16"/>
      <c r="I2607" s="16"/>
      <c r="J2607" s="16"/>
      <c r="K2607" s="16"/>
      <c r="L2607" s="16"/>
    </row>
    <row r="2608" spans="6:12">
      <c r="F2608" s="16"/>
      <c r="I2608" s="16"/>
      <c r="J2608" s="16"/>
      <c r="K2608" s="16"/>
      <c r="L2608" s="16"/>
    </row>
    <row r="2609" spans="6:12">
      <c r="F2609" s="16"/>
      <c r="I2609" s="16"/>
      <c r="J2609" s="16"/>
      <c r="K2609" s="16"/>
      <c r="L2609" s="16"/>
    </row>
    <row r="2610" spans="6:12">
      <c r="F2610" s="16"/>
      <c r="I2610" s="16"/>
      <c r="J2610" s="16"/>
      <c r="K2610" s="16"/>
      <c r="L2610" s="16"/>
    </row>
    <row r="2611" spans="6:12">
      <c r="F2611" s="16"/>
      <c r="I2611" s="16"/>
      <c r="J2611" s="16"/>
      <c r="K2611" s="16"/>
      <c r="L2611" s="16"/>
    </row>
    <row r="2612" spans="6:12">
      <c r="F2612" s="16"/>
      <c r="I2612" s="16"/>
      <c r="J2612" s="16"/>
      <c r="K2612" s="16"/>
      <c r="L2612" s="16"/>
    </row>
    <row r="2613" spans="6:12">
      <c r="F2613" s="16"/>
      <c r="I2613" s="16"/>
      <c r="J2613" s="16"/>
      <c r="K2613" s="16"/>
      <c r="L2613" s="16"/>
    </row>
    <row r="2614" spans="6:12">
      <c r="F2614" s="16"/>
      <c r="I2614" s="16"/>
      <c r="J2614" s="16"/>
      <c r="K2614" s="16"/>
      <c r="L2614" s="16"/>
    </row>
    <row r="2615" spans="6:12">
      <c r="F2615" s="16"/>
      <c r="I2615" s="16"/>
      <c r="J2615" s="16"/>
      <c r="K2615" s="16"/>
      <c r="L2615" s="16"/>
    </row>
    <row r="2616" spans="6:12">
      <c r="F2616" s="16"/>
      <c r="I2616" s="16"/>
      <c r="J2616" s="16"/>
      <c r="K2616" s="16"/>
      <c r="L2616" s="16"/>
    </row>
    <row r="2617" spans="6:12">
      <c r="F2617" s="16"/>
      <c r="I2617" s="16"/>
      <c r="J2617" s="16"/>
      <c r="K2617" s="16"/>
      <c r="L2617" s="16"/>
    </row>
    <row r="2618" spans="6:12">
      <c r="F2618" s="16"/>
      <c r="I2618" s="16"/>
      <c r="J2618" s="16"/>
      <c r="K2618" s="16"/>
      <c r="L2618" s="16"/>
    </row>
    <row r="2619" spans="6:12">
      <c r="F2619" s="16"/>
      <c r="I2619" s="16"/>
      <c r="J2619" s="16"/>
      <c r="K2619" s="16"/>
      <c r="L2619" s="16"/>
    </row>
    <row r="2620" spans="6:12">
      <c r="F2620" s="16"/>
      <c r="I2620" s="16"/>
      <c r="J2620" s="16"/>
      <c r="K2620" s="16"/>
      <c r="L2620" s="16"/>
    </row>
    <row r="2621" spans="6:12">
      <c r="F2621" s="16"/>
      <c r="I2621" s="16"/>
      <c r="J2621" s="16"/>
      <c r="K2621" s="16"/>
      <c r="L2621" s="16"/>
    </row>
    <row r="2622" spans="6:12">
      <c r="F2622" s="16"/>
      <c r="I2622" s="16"/>
      <c r="J2622" s="16"/>
      <c r="K2622" s="16"/>
      <c r="L2622" s="16"/>
    </row>
    <row r="2623" spans="6:12">
      <c r="F2623" s="16"/>
      <c r="I2623" s="16"/>
      <c r="J2623" s="16"/>
      <c r="K2623" s="16"/>
      <c r="L2623" s="16"/>
    </row>
    <row r="2624" spans="6:12">
      <c r="F2624" s="16"/>
      <c r="I2624" s="16"/>
      <c r="J2624" s="16"/>
      <c r="K2624" s="16"/>
      <c r="L2624" s="16"/>
    </row>
    <row r="2625" spans="6:12">
      <c r="F2625" s="16"/>
      <c r="I2625" s="16"/>
      <c r="J2625" s="16"/>
      <c r="K2625" s="16"/>
      <c r="L2625" s="16"/>
    </row>
    <row r="2626" spans="6:12">
      <c r="F2626" s="16"/>
      <c r="I2626" s="16"/>
      <c r="J2626" s="16"/>
      <c r="K2626" s="16"/>
      <c r="L2626" s="16"/>
    </row>
    <row r="2627" spans="6:12">
      <c r="F2627" s="16"/>
      <c r="I2627" s="16"/>
      <c r="J2627" s="16"/>
      <c r="K2627" s="16"/>
      <c r="L2627" s="16"/>
    </row>
    <row r="2628" spans="6:12">
      <c r="F2628" s="16"/>
      <c r="I2628" s="16"/>
      <c r="J2628" s="16"/>
      <c r="K2628" s="16"/>
      <c r="L2628" s="16"/>
    </row>
    <row r="2629" spans="6:12">
      <c r="F2629" s="16"/>
      <c r="I2629" s="16"/>
      <c r="J2629" s="16"/>
      <c r="K2629" s="16"/>
      <c r="L2629" s="16"/>
    </row>
    <row r="2630" spans="6:12">
      <c r="F2630" s="16"/>
      <c r="I2630" s="16"/>
      <c r="J2630" s="16"/>
      <c r="K2630" s="16"/>
      <c r="L2630" s="16"/>
    </row>
    <row r="2631" spans="6:12">
      <c r="F2631" s="16"/>
      <c r="I2631" s="16"/>
      <c r="J2631" s="16"/>
      <c r="K2631" s="16"/>
      <c r="L2631" s="16"/>
    </row>
    <row r="2632" spans="6:12">
      <c r="F2632" s="16"/>
      <c r="I2632" s="16"/>
      <c r="J2632" s="16"/>
      <c r="K2632" s="16"/>
      <c r="L2632" s="16"/>
    </row>
    <row r="2633" spans="6:12">
      <c r="F2633" s="16"/>
      <c r="I2633" s="16"/>
      <c r="J2633" s="16"/>
      <c r="K2633" s="16"/>
      <c r="L2633" s="16"/>
    </row>
    <row r="2634" spans="6:12">
      <c r="F2634" s="16"/>
      <c r="I2634" s="16"/>
      <c r="J2634" s="16"/>
      <c r="K2634" s="16"/>
      <c r="L2634" s="16"/>
    </row>
    <row r="2635" spans="6:12">
      <c r="F2635" s="16"/>
      <c r="I2635" s="16"/>
      <c r="J2635" s="16"/>
      <c r="K2635" s="16"/>
      <c r="L2635" s="16"/>
    </row>
    <row r="2636" spans="6:12">
      <c r="F2636" s="16"/>
      <c r="I2636" s="16"/>
      <c r="J2636" s="16"/>
      <c r="K2636" s="16"/>
      <c r="L2636" s="16"/>
    </row>
    <row r="2637" spans="6:12">
      <c r="F2637" s="16"/>
      <c r="I2637" s="16"/>
      <c r="J2637" s="16"/>
      <c r="K2637" s="16"/>
      <c r="L2637" s="16"/>
    </row>
    <row r="2638" spans="6:12">
      <c r="F2638" s="16"/>
      <c r="I2638" s="16"/>
      <c r="J2638" s="16"/>
      <c r="K2638" s="16"/>
      <c r="L2638" s="16"/>
    </row>
    <row r="2639" spans="6:12">
      <c r="F2639" s="16"/>
      <c r="I2639" s="16"/>
      <c r="J2639" s="16"/>
      <c r="K2639" s="16"/>
      <c r="L2639" s="16"/>
    </row>
    <row r="2640" spans="6:12">
      <c r="F2640" s="16"/>
      <c r="I2640" s="16"/>
      <c r="J2640" s="16"/>
      <c r="K2640" s="16"/>
      <c r="L2640" s="16"/>
    </row>
    <row r="2641" spans="6:12">
      <c r="F2641" s="16"/>
      <c r="I2641" s="16"/>
      <c r="J2641" s="16"/>
      <c r="K2641" s="16"/>
      <c r="L2641" s="16"/>
    </row>
    <row r="2642" spans="6:12">
      <c r="F2642" s="16"/>
      <c r="I2642" s="16"/>
      <c r="J2642" s="16"/>
      <c r="K2642" s="16"/>
      <c r="L2642" s="16"/>
    </row>
    <row r="2643" spans="6:12">
      <c r="F2643" s="16"/>
      <c r="I2643" s="16"/>
      <c r="J2643" s="16"/>
      <c r="K2643" s="16"/>
      <c r="L2643" s="16"/>
    </row>
    <row r="2644" spans="6:12">
      <c r="F2644" s="16"/>
      <c r="I2644" s="16"/>
      <c r="J2644" s="16"/>
      <c r="K2644" s="16"/>
      <c r="L2644" s="16"/>
    </row>
    <row r="2645" spans="6:12">
      <c r="F2645" s="16"/>
      <c r="I2645" s="16"/>
      <c r="J2645" s="16"/>
      <c r="K2645" s="16"/>
      <c r="L2645" s="16"/>
    </row>
    <row r="2646" spans="6:12">
      <c r="F2646" s="16"/>
      <c r="I2646" s="16"/>
      <c r="J2646" s="16"/>
      <c r="K2646" s="16"/>
      <c r="L2646" s="16"/>
    </row>
    <row r="2647" spans="6:12">
      <c r="F2647" s="16"/>
      <c r="I2647" s="16"/>
      <c r="J2647" s="16"/>
      <c r="K2647" s="16"/>
      <c r="L2647" s="16"/>
    </row>
    <row r="2648" spans="6:12">
      <c r="F2648" s="16"/>
      <c r="I2648" s="16"/>
      <c r="J2648" s="16"/>
      <c r="K2648" s="16"/>
      <c r="L2648" s="16"/>
    </row>
    <row r="2649" spans="6:12">
      <c r="F2649" s="16"/>
      <c r="I2649" s="16"/>
      <c r="J2649" s="16"/>
      <c r="K2649" s="16"/>
      <c r="L2649" s="16"/>
    </row>
    <row r="2650" spans="6:12">
      <c r="F2650" s="16"/>
      <c r="I2650" s="16"/>
      <c r="J2650" s="16"/>
      <c r="K2650" s="16"/>
      <c r="L2650" s="16"/>
    </row>
    <row r="2651" spans="6:12">
      <c r="F2651" s="16"/>
      <c r="I2651" s="16"/>
      <c r="J2651" s="16"/>
      <c r="K2651" s="16"/>
      <c r="L2651" s="16"/>
    </row>
    <row r="2652" spans="6:12">
      <c r="F2652" s="16"/>
      <c r="I2652" s="16"/>
      <c r="J2652" s="16"/>
      <c r="K2652" s="16"/>
      <c r="L2652" s="16"/>
    </row>
    <row r="2653" spans="6:12">
      <c r="F2653" s="16"/>
      <c r="I2653" s="16"/>
      <c r="J2653" s="16"/>
      <c r="K2653" s="16"/>
      <c r="L2653" s="16"/>
    </row>
    <row r="2654" spans="6:12">
      <c r="F2654" s="16"/>
      <c r="I2654" s="16"/>
      <c r="J2654" s="16"/>
      <c r="K2654" s="16"/>
      <c r="L2654" s="16"/>
    </row>
    <row r="2655" spans="6:12">
      <c r="F2655" s="16"/>
      <c r="I2655" s="16"/>
      <c r="J2655" s="16"/>
      <c r="K2655" s="16"/>
      <c r="L2655" s="16"/>
    </row>
    <row r="2656" spans="6:12">
      <c r="F2656" s="16"/>
      <c r="I2656" s="16"/>
      <c r="J2656" s="16"/>
      <c r="K2656" s="16"/>
      <c r="L2656" s="16"/>
    </row>
    <row r="2657" spans="6:12">
      <c r="F2657" s="16"/>
      <c r="I2657" s="16"/>
      <c r="J2657" s="16"/>
      <c r="K2657" s="16"/>
      <c r="L2657" s="16"/>
    </row>
    <row r="2658" spans="6:12">
      <c r="F2658" s="16"/>
      <c r="I2658" s="16"/>
      <c r="J2658" s="16"/>
      <c r="K2658" s="16"/>
      <c r="L2658" s="16"/>
    </row>
    <row r="2659" spans="6:12">
      <c r="F2659" s="16"/>
      <c r="I2659" s="16"/>
      <c r="J2659" s="16"/>
      <c r="K2659" s="16"/>
      <c r="L2659" s="16"/>
    </row>
    <row r="2660" spans="6:12">
      <c r="F2660" s="16"/>
      <c r="I2660" s="16"/>
      <c r="J2660" s="16"/>
      <c r="K2660" s="16"/>
      <c r="L2660" s="16"/>
    </row>
    <row r="2661" spans="6:12">
      <c r="F2661" s="16"/>
      <c r="I2661" s="16"/>
      <c r="J2661" s="16"/>
      <c r="K2661" s="16"/>
      <c r="L2661" s="16"/>
    </row>
    <row r="2662" spans="6:12">
      <c r="F2662" s="16"/>
      <c r="I2662" s="16"/>
      <c r="J2662" s="16"/>
      <c r="K2662" s="16"/>
      <c r="L2662" s="16"/>
    </row>
    <row r="2663" spans="6:12">
      <c r="F2663" s="16"/>
      <c r="I2663" s="16"/>
      <c r="J2663" s="16"/>
      <c r="K2663" s="16"/>
      <c r="L2663" s="16"/>
    </row>
    <row r="2664" spans="6:12">
      <c r="F2664" s="16"/>
      <c r="I2664" s="16"/>
      <c r="J2664" s="16"/>
      <c r="K2664" s="16"/>
      <c r="L2664" s="16"/>
    </row>
    <row r="2665" spans="6:12">
      <c r="F2665" s="16"/>
      <c r="I2665" s="16"/>
      <c r="J2665" s="16"/>
      <c r="K2665" s="16"/>
      <c r="L2665" s="16"/>
    </row>
    <row r="2666" spans="6:12">
      <c r="F2666" s="16"/>
      <c r="I2666" s="16"/>
      <c r="J2666" s="16"/>
      <c r="K2666" s="16"/>
      <c r="L2666" s="16"/>
    </row>
    <row r="2667" spans="6:12">
      <c r="F2667" s="16"/>
      <c r="I2667" s="16"/>
      <c r="J2667" s="16"/>
      <c r="K2667" s="16"/>
      <c r="L2667" s="16"/>
    </row>
    <row r="2668" spans="6:12">
      <c r="F2668" s="16"/>
      <c r="I2668" s="16"/>
      <c r="J2668" s="16"/>
      <c r="K2668" s="16"/>
      <c r="L2668" s="16"/>
    </row>
    <row r="2669" spans="6:12">
      <c r="F2669" s="16"/>
      <c r="I2669" s="16"/>
      <c r="J2669" s="16"/>
      <c r="K2669" s="16"/>
      <c r="L2669" s="16"/>
    </row>
    <row r="2670" spans="6:12">
      <c r="F2670" s="16"/>
      <c r="I2670" s="16"/>
      <c r="J2670" s="16"/>
      <c r="K2670" s="16"/>
      <c r="L2670" s="16"/>
    </row>
    <row r="2671" spans="6:12">
      <c r="F2671" s="16"/>
      <c r="I2671" s="16"/>
      <c r="J2671" s="16"/>
      <c r="K2671" s="16"/>
      <c r="L2671" s="16"/>
    </row>
    <row r="2672" spans="6:12">
      <c r="F2672" s="16"/>
      <c r="I2672" s="16"/>
      <c r="J2672" s="16"/>
      <c r="K2672" s="16"/>
      <c r="L2672" s="16"/>
    </row>
    <row r="2673" spans="6:12">
      <c r="F2673" s="16"/>
      <c r="I2673" s="16"/>
      <c r="J2673" s="16"/>
      <c r="K2673" s="16"/>
      <c r="L2673" s="16"/>
    </row>
    <row r="2674" spans="6:12">
      <c r="F2674" s="16"/>
      <c r="I2674" s="16"/>
      <c r="J2674" s="16"/>
      <c r="K2674" s="16"/>
      <c r="L2674" s="16"/>
    </row>
    <row r="2675" spans="6:12">
      <c r="F2675" s="16"/>
      <c r="I2675" s="16"/>
      <c r="J2675" s="16"/>
      <c r="K2675" s="16"/>
      <c r="L2675" s="16"/>
    </row>
    <row r="2676" spans="6:12">
      <c r="F2676" s="16"/>
      <c r="I2676" s="16"/>
      <c r="J2676" s="16"/>
      <c r="K2676" s="16"/>
      <c r="L2676" s="16"/>
    </row>
    <row r="2677" spans="6:12">
      <c r="F2677" s="16"/>
      <c r="I2677" s="16"/>
      <c r="J2677" s="16"/>
      <c r="K2677" s="16"/>
      <c r="L2677" s="16"/>
    </row>
    <row r="2678" spans="6:12">
      <c r="F2678" s="16"/>
      <c r="I2678" s="16"/>
      <c r="J2678" s="16"/>
      <c r="K2678" s="16"/>
      <c r="L2678" s="16"/>
    </row>
    <row r="2679" spans="6:12">
      <c r="F2679" s="16"/>
      <c r="I2679" s="16"/>
      <c r="J2679" s="16"/>
      <c r="K2679" s="16"/>
      <c r="L2679" s="16"/>
    </row>
    <row r="2680" spans="6:12">
      <c r="F2680" s="16"/>
      <c r="I2680" s="16"/>
      <c r="J2680" s="16"/>
      <c r="K2680" s="16"/>
      <c r="L2680" s="16"/>
    </row>
    <row r="2681" spans="6:12">
      <c r="F2681" s="16"/>
      <c r="I2681" s="16"/>
      <c r="J2681" s="16"/>
      <c r="K2681" s="16"/>
      <c r="L2681" s="16"/>
    </row>
    <row r="2682" spans="6:12">
      <c r="F2682" s="16"/>
      <c r="I2682" s="16"/>
      <c r="J2682" s="16"/>
      <c r="K2682" s="16"/>
      <c r="L2682" s="16"/>
    </row>
    <row r="2683" spans="6:12">
      <c r="F2683" s="16"/>
      <c r="I2683" s="16"/>
      <c r="J2683" s="16"/>
      <c r="K2683" s="16"/>
      <c r="L2683" s="16"/>
    </row>
    <row r="2684" spans="6:12">
      <c r="F2684" s="16"/>
      <c r="I2684" s="16"/>
      <c r="J2684" s="16"/>
      <c r="K2684" s="16"/>
      <c r="L2684" s="16"/>
    </row>
    <row r="2685" spans="6:12">
      <c r="F2685" s="16"/>
      <c r="I2685" s="16"/>
      <c r="J2685" s="16"/>
      <c r="K2685" s="16"/>
      <c r="L2685" s="16"/>
    </row>
    <row r="2686" spans="6:12">
      <c r="F2686" s="16"/>
      <c r="I2686" s="16"/>
      <c r="J2686" s="16"/>
      <c r="K2686" s="16"/>
      <c r="L2686" s="16"/>
    </row>
    <row r="2687" spans="6:12">
      <c r="F2687" s="16"/>
      <c r="I2687" s="16"/>
      <c r="J2687" s="16"/>
      <c r="K2687" s="16"/>
      <c r="L2687" s="16"/>
    </row>
    <row r="2688" spans="6:12">
      <c r="F2688" s="16"/>
      <c r="I2688" s="16"/>
      <c r="J2688" s="16"/>
      <c r="K2688" s="16"/>
      <c r="L2688" s="16"/>
    </row>
    <row r="2689" spans="6:12">
      <c r="F2689" s="16"/>
      <c r="I2689" s="16"/>
      <c r="J2689" s="16"/>
      <c r="K2689" s="16"/>
      <c r="L2689" s="16"/>
    </row>
    <row r="2690" spans="6:12">
      <c r="F2690" s="16"/>
      <c r="I2690" s="16"/>
      <c r="J2690" s="16"/>
      <c r="K2690" s="16"/>
      <c r="L2690" s="16"/>
    </row>
    <row r="2691" spans="6:12">
      <c r="F2691" s="16"/>
      <c r="I2691" s="16"/>
      <c r="J2691" s="16"/>
      <c r="K2691" s="16"/>
      <c r="L2691" s="16"/>
    </row>
    <row r="2692" spans="6:12">
      <c r="F2692" s="16"/>
      <c r="I2692" s="16"/>
      <c r="J2692" s="16"/>
      <c r="K2692" s="16"/>
      <c r="L2692" s="16"/>
    </row>
    <row r="2693" spans="6:12">
      <c r="F2693" s="16"/>
      <c r="I2693" s="16"/>
      <c r="J2693" s="16"/>
      <c r="K2693" s="16"/>
      <c r="L2693" s="16"/>
    </row>
    <row r="2694" spans="6:12">
      <c r="F2694" s="16"/>
      <c r="I2694" s="16"/>
      <c r="J2694" s="16"/>
      <c r="K2694" s="16"/>
      <c r="L2694" s="16"/>
    </row>
    <row r="2695" spans="6:12">
      <c r="F2695" s="16"/>
      <c r="I2695" s="16"/>
      <c r="J2695" s="16"/>
      <c r="K2695" s="16"/>
      <c r="L2695" s="16"/>
    </row>
    <row r="2696" spans="6:12">
      <c r="F2696" s="16"/>
      <c r="I2696" s="16"/>
      <c r="J2696" s="16"/>
      <c r="K2696" s="16"/>
      <c r="L2696" s="16"/>
    </row>
    <row r="2697" spans="6:12">
      <c r="F2697" s="16"/>
      <c r="I2697" s="16"/>
      <c r="J2697" s="16"/>
      <c r="K2697" s="16"/>
      <c r="L2697" s="16"/>
    </row>
    <row r="2698" spans="6:12">
      <c r="F2698" s="16"/>
      <c r="I2698" s="16"/>
      <c r="J2698" s="16"/>
      <c r="K2698" s="16"/>
      <c r="L2698" s="16"/>
    </row>
    <row r="2699" spans="6:12">
      <c r="F2699" s="16"/>
      <c r="I2699" s="16"/>
      <c r="J2699" s="16"/>
      <c r="K2699" s="16"/>
      <c r="L2699" s="16"/>
    </row>
    <row r="2700" spans="6:12">
      <c r="F2700" s="16"/>
      <c r="I2700" s="16"/>
      <c r="J2700" s="16"/>
      <c r="K2700" s="16"/>
      <c r="L2700" s="16"/>
    </row>
    <row r="2701" spans="6:12">
      <c r="F2701" s="16"/>
      <c r="I2701" s="16"/>
      <c r="J2701" s="16"/>
      <c r="K2701" s="16"/>
      <c r="L2701" s="16"/>
    </row>
    <row r="2702" spans="6:12">
      <c r="F2702" s="16"/>
      <c r="I2702" s="16"/>
      <c r="J2702" s="16"/>
      <c r="K2702" s="16"/>
      <c r="L2702" s="16"/>
    </row>
    <row r="2703" spans="6:12">
      <c r="F2703" s="16"/>
      <c r="I2703" s="16"/>
      <c r="J2703" s="16"/>
      <c r="K2703" s="16"/>
      <c r="L2703" s="16"/>
    </row>
    <row r="2704" spans="6:12">
      <c r="F2704" s="16"/>
      <c r="I2704" s="16"/>
      <c r="J2704" s="16"/>
      <c r="K2704" s="16"/>
      <c r="L2704" s="16"/>
    </row>
    <row r="2705" spans="6:12">
      <c r="F2705" s="16"/>
      <c r="I2705" s="16"/>
      <c r="J2705" s="16"/>
      <c r="K2705" s="16"/>
      <c r="L2705" s="16"/>
    </row>
    <row r="2706" spans="6:12">
      <c r="F2706" s="16"/>
      <c r="I2706" s="16"/>
      <c r="J2706" s="16"/>
      <c r="K2706" s="16"/>
      <c r="L2706" s="16"/>
    </row>
    <row r="2707" spans="6:12">
      <c r="F2707" s="16"/>
      <c r="I2707" s="16"/>
      <c r="J2707" s="16"/>
      <c r="K2707" s="16"/>
      <c r="L2707" s="16"/>
    </row>
    <row r="2708" spans="6:12">
      <c r="F2708" s="16"/>
      <c r="I2708" s="16"/>
      <c r="J2708" s="16"/>
      <c r="K2708" s="16"/>
      <c r="L2708" s="16"/>
    </row>
    <row r="2709" spans="6:12">
      <c r="F2709" s="16"/>
      <c r="I2709" s="16"/>
      <c r="J2709" s="16"/>
      <c r="K2709" s="16"/>
      <c r="L2709" s="16"/>
    </row>
    <row r="2710" spans="6:12">
      <c r="F2710" s="16"/>
      <c r="I2710" s="16"/>
      <c r="J2710" s="16"/>
      <c r="K2710" s="16"/>
      <c r="L2710" s="16"/>
    </row>
    <row r="2711" spans="6:12">
      <c r="F2711" s="16"/>
      <c r="I2711" s="16"/>
      <c r="J2711" s="16"/>
      <c r="K2711" s="16"/>
      <c r="L2711" s="16"/>
    </row>
    <row r="2712" spans="6:12">
      <c r="F2712" s="16"/>
      <c r="I2712" s="16"/>
      <c r="J2712" s="16"/>
      <c r="K2712" s="16"/>
      <c r="L2712" s="16"/>
    </row>
    <row r="2713" spans="6:12">
      <c r="F2713" s="16"/>
      <c r="I2713" s="16"/>
      <c r="J2713" s="16"/>
      <c r="K2713" s="16"/>
      <c r="L2713" s="16"/>
    </row>
    <row r="2714" spans="6:12">
      <c r="F2714" s="16"/>
      <c r="I2714" s="16"/>
      <c r="J2714" s="16"/>
      <c r="K2714" s="16"/>
      <c r="L2714" s="16"/>
    </row>
    <row r="2715" spans="6:12">
      <c r="F2715" s="16"/>
      <c r="I2715" s="16"/>
      <c r="J2715" s="16"/>
      <c r="K2715" s="16"/>
      <c r="L2715" s="16"/>
    </row>
    <row r="2716" spans="6:12">
      <c r="F2716" s="16"/>
      <c r="I2716" s="16"/>
      <c r="J2716" s="16"/>
      <c r="K2716" s="16"/>
      <c r="L2716" s="16"/>
    </row>
    <row r="2717" spans="6:12">
      <c r="F2717" s="16"/>
      <c r="I2717" s="16"/>
      <c r="J2717" s="16"/>
      <c r="K2717" s="16"/>
      <c r="L2717" s="16"/>
    </row>
    <row r="2718" spans="6:12">
      <c r="F2718" s="16"/>
      <c r="I2718" s="16"/>
      <c r="J2718" s="16"/>
      <c r="K2718" s="16"/>
      <c r="L2718" s="16"/>
    </row>
    <row r="2719" spans="6:12">
      <c r="F2719" s="16"/>
      <c r="I2719" s="16"/>
      <c r="J2719" s="16"/>
      <c r="K2719" s="16"/>
      <c r="L2719" s="16"/>
    </row>
    <row r="2720" spans="6:12">
      <c r="F2720" s="16"/>
      <c r="I2720" s="16"/>
      <c r="J2720" s="16"/>
      <c r="K2720" s="16"/>
      <c r="L2720" s="16"/>
    </row>
    <row r="2721" spans="6:12">
      <c r="F2721" s="16"/>
      <c r="I2721" s="16"/>
      <c r="J2721" s="16"/>
      <c r="K2721" s="16"/>
      <c r="L2721" s="16"/>
    </row>
    <row r="2722" spans="6:12">
      <c r="F2722" s="16"/>
      <c r="I2722" s="16"/>
      <c r="J2722" s="16"/>
      <c r="K2722" s="16"/>
      <c r="L2722" s="16"/>
    </row>
    <row r="2723" spans="6:12">
      <c r="F2723" s="16"/>
      <c r="I2723" s="16"/>
      <c r="J2723" s="16"/>
      <c r="K2723" s="16"/>
      <c r="L2723" s="16"/>
    </row>
    <row r="2724" spans="6:12">
      <c r="F2724" s="16"/>
      <c r="I2724" s="16"/>
      <c r="J2724" s="16"/>
      <c r="K2724" s="16"/>
      <c r="L2724" s="16"/>
    </row>
    <row r="2725" spans="6:12">
      <c r="F2725" s="16"/>
      <c r="I2725" s="16"/>
      <c r="J2725" s="16"/>
      <c r="K2725" s="16"/>
      <c r="L2725" s="16"/>
    </row>
    <row r="2726" spans="6:12">
      <c r="F2726" s="16"/>
      <c r="I2726" s="16"/>
      <c r="J2726" s="16"/>
      <c r="K2726" s="16"/>
      <c r="L2726" s="16"/>
    </row>
    <row r="2727" spans="6:12">
      <c r="F2727" s="16"/>
      <c r="I2727" s="16"/>
      <c r="J2727" s="16"/>
      <c r="K2727" s="16"/>
      <c r="L2727" s="16"/>
    </row>
    <row r="2728" spans="6:12">
      <c r="F2728" s="16"/>
      <c r="I2728" s="16"/>
      <c r="J2728" s="16"/>
      <c r="K2728" s="16"/>
      <c r="L2728" s="16"/>
    </row>
    <row r="2729" spans="6:12">
      <c r="F2729" s="16"/>
      <c r="I2729" s="16"/>
      <c r="J2729" s="16"/>
      <c r="K2729" s="16"/>
      <c r="L2729" s="16"/>
    </row>
    <row r="2730" spans="6:12">
      <c r="F2730" s="16"/>
      <c r="I2730" s="16"/>
      <c r="J2730" s="16"/>
      <c r="K2730" s="16"/>
      <c r="L2730" s="16"/>
    </row>
    <row r="2731" spans="6:12">
      <c r="F2731" s="16"/>
      <c r="I2731" s="16"/>
      <c r="J2731" s="16"/>
      <c r="K2731" s="16"/>
      <c r="L2731" s="16"/>
    </row>
    <row r="2732" spans="6:12">
      <c r="F2732" s="16"/>
      <c r="I2732" s="16"/>
      <c r="J2732" s="16"/>
      <c r="K2732" s="16"/>
      <c r="L2732" s="16"/>
    </row>
    <row r="2733" spans="6:12">
      <c r="F2733" s="16"/>
      <c r="I2733" s="16"/>
      <c r="J2733" s="16"/>
      <c r="K2733" s="16"/>
      <c r="L2733" s="16"/>
    </row>
    <row r="2734" spans="6:12">
      <c r="F2734" s="16"/>
      <c r="I2734" s="16"/>
      <c r="J2734" s="16"/>
      <c r="K2734" s="16"/>
      <c r="L2734" s="16"/>
    </row>
    <row r="2735" spans="6:12">
      <c r="F2735" s="16"/>
      <c r="I2735" s="16"/>
      <c r="J2735" s="16"/>
      <c r="K2735" s="16"/>
      <c r="L2735" s="16"/>
    </row>
    <row r="2736" spans="6:12">
      <c r="F2736" s="16"/>
      <c r="I2736" s="16"/>
      <c r="J2736" s="16"/>
      <c r="K2736" s="16"/>
      <c r="L2736" s="16"/>
    </row>
    <row r="2737" spans="6:12">
      <c r="F2737" s="16"/>
      <c r="I2737" s="16"/>
      <c r="J2737" s="16"/>
      <c r="K2737" s="16"/>
      <c r="L2737" s="16"/>
    </row>
    <row r="2738" spans="6:12">
      <c r="F2738" s="16"/>
      <c r="I2738" s="16"/>
      <c r="J2738" s="16"/>
      <c r="K2738" s="16"/>
      <c r="L2738" s="16"/>
    </row>
    <row r="2739" spans="6:12">
      <c r="F2739" s="16"/>
      <c r="I2739" s="16"/>
      <c r="J2739" s="16"/>
      <c r="K2739" s="16"/>
      <c r="L2739" s="16"/>
    </row>
    <row r="2740" spans="6:12">
      <c r="F2740" s="16"/>
      <c r="I2740" s="16"/>
      <c r="J2740" s="16"/>
      <c r="K2740" s="16"/>
      <c r="L2740" s="16"/>
    </row>
    <row r="2741" spans="6:12">
      <c r="F2741" s="16"/>
      <c r="I2741" s="16"/>
      <c r="J2741" s="16"/>
      <c r="K2741" s="16"/>
      <c r="L2741" s="16"/>
    </row>
    <row r="2742" spans="6:12">
      <c r="F2742" s="16"/>
      <c r="I2742" s="16"/>
      <c r="J2742" s="16"/>
      <c r="K2742" s="16"/>
      <c r="L2742" s="16"/>
    </row>
    <row r="2743" spans="6:12">
      <c r="F2743" s="16"/>
      <c r="I2743" s="16"/>
      <c r="J2743" s="16"/>
      <c r="K2743" s="16"/>
      <c r="L2743" s="16"/>
    </row>
    <row r="2744" spans="6:12">
      <c r="F2744" s="16"/>
      <c r="I2744" s="16"/>
      <c r="J2744" s="16"/>
      <c r="K2744" s="16"/>
      <c r="L2744" s="16"/>
    </row>
    <row r="2745" spans="6:12">
      <c r="F2745" s="16"/>
      <c r="I2745" s="16"/>
      <c r="J2745" s="16"/>
      <c r="K2745" s="16"/>
      <c r="L2745" s="16"/>
    </row>
    <row r="2746" spans="6:12">
      <c r="F2746" s="16"/>
      <c r="I2746" s="16"/>
      <c r="J2746" s="16"/>
      <c r="K2746" s="16"/>
      <c r="L2746" s="16"/>
    </row>
    <row r="2747" spans="6:12">
      <c r="F2747" s="16"/>
      <c r="I2747" s="16"/>
      <c r="J2747" s="16"/>
      <c r="K2747" s="16"/>
      <c r="L2747" s="16"/>
    </row>
    <row r="2748" spans="6:12">
      <c r="F2748" s="16"/>
      <c r="I2748" s="16"/>
      <c r="J2748" s="16"/>
      <c r="K2748" s="16"/>
      <c r="L2748" s="16"/>
    </row>
    <row r="2749" spans="6:12">
      <c r="F2749" s="16"/>
      <c r="I2749" s="16"/>
      <c r="J2749" s="16"/>
      <c r="K2749" s="16"/>
      <c r="L2749" s="16"/>
    </row>
    <row r="2750" spans="6:12">
      <c r="F2750" s="16"/>
      <c r="I2750" s="16"/>
      <c r="J2750" s="16"/>
      <c r="K2750" s="16"/>
      <c r="L2750" s="16"/>
    </row>
    <row r="2751" spans="6:12">
      <c r="F2751" s="16"/>
      <c r="I2751" s="16"/>
      <c r="J2751" s="16"/>
      <c r="K2751" s="16"/>
      <c r="L2751" s="16"/>
    </row>
    <row r="2752" spans="6:12">
      <c r="F2752" s="16"/>
      <c r="I2752" s="16"/>
      <c r="J2752" s="16"/>
      <c r="K2752" s="16"/>
      <c r="L2752" s="16"/>
    </row>
    <row r="2753" spans="6:12">
      <c r="F2753" s="16"/>
      <c r="I2753" s="16"/>
      <c r="J2753" s="16"/>
      <c r="K2753" s="16"/>
      <c r="L2753" s="16"/>
    </row>
    <row r="2754" spans="6:12">
      <c r="F2754" s="16"/>
      <c r="I2754" s="16"/>
      <c r="J2754" s="16"/>
      <c r="K2754" s="16"/>
      <c r="L2754" s="16"/>
    </row>
    <row r="2755" spans="6:12">
      <c r="F2755" s="16"/>
      <c r="I2755" s="16"/>
      <c r="J2755" s="16"/>
      <c r="K2755" s="16"/>
      <c r="L2755" s="16"/>
    </row>
    <row r="2756" spans="6:12">
      <c r="F2756" s="16"/>
      <c r="I2756" s="16"/>
      <c r="J2756" s="16"/>
      <c r="K2756" s="16"/>
      <c r="L2756" s="16"/>
    </row>
    <row r="2757" spans="6:12">
      <c r="F2757" s="16"/>
      <c r="I2757" s="16"/>
      <c r="J2757" s="16"/>
      <c r="K2757" s="16"/>
      <c r="L2757" s="16"/>
    </row>
    <row r="2758" spans="6:12">
      <c r="F2758" s="16"/>
      <c r="I2758" s="16"/>
      <c r="J2758" s="16"/>
      <c r="K2758" s="16"/>
      <c r="L2758" s="16"/>
    </row>
    <row r="2759" spans="6:12">
      <c r="F2759" s="16"/>
      <c r="I2759" s="16"/>
      <c r="J2759" s="16"/>
      <c r="K2759" s="16"/>
      <c r="L2759" s="16"/>
    </row>
    <row r="2760" spans="6:12">
      <c r="F2760" s="16"/>
      <c r="I2760" s="16"/>
      <c r="J2760" s="16"/>
      <c r="K2760" s="16"/>
      <c r="L2760" s="16"/>
    </row>
    <row r="2761" spans="6:12">
      <c r="F2761" s="16"/>
      <c r="I2761" s="16"/>
      <c r="J2761" s="16"/>
      <c r="K2761" s="16"/>
      <c r="L2761" s="16"/>
    </row>
    <row r="2762" spans="6:12">
      <c r="F2762" s="16"/>
      <c r="I2762" s="16"/>
      <c r="J2762" s="16"/>
      <c r="K2762" s="16"/>
      <c r="L2762" s="16"/>
    </row>
    <row r="2763" spans="6:12">
      <c r="F2763" s="16"/>
      <c r="I2763" s="16"/>
      <c r="J2763" s="16"/>
      <c r="K2763" s="16"/>
      <c r="L2763" s="16"/>
    </row>
    <row r="2764" spans="6:12">
      <c r="F2764" s="16"/>
      <c r="I2764" s="16"/>
      <c r="J2764" s="16"/>
      <c r="K2764" s="16"/>
      <c r="L2764" s="16"/>
    </row>
    <row r="2765" spans="6:12">
      <c r="F2765" s="16"/>
      <c r="I2765" s="16"/>
      <c r="J2765" s="16"/>
      <c r="K2765" s="16"/>
      <c r="L2765" s="16"/>
    </row>
    <row r="2766" spans="6:12">
      <c r="F2766" s="16"/>
      <c r="I2766" s="16"/>
      <c r="J2766" s="16"/>
      <c r="K2766" s="16"/>
      <c r="L2766" s="16"/>
    </row>
    <row r="2767" spans="6:12">
      <c r="F2767" s="16"/>
      <c r="I2767" s="16"/>
      <c r="J2767" s="16"/>
      <c r="K2767" s="16"/>
      <c r="L2767" s="16"/>
    </row>
    <row r="2768" spans="6:12">
      <c r="F2768" s="16"/>
      <c r="I2768" s="16"/>
      <c r="J2768" s="16"/>
      <c r="K2768" s="16"/>
      <c r="L2768" s="16"/>
    </row>
    <row r="2769" spans="6:12">
      <c r="F2769" s="16"/>
      <c r="I2769" s="16"/>
      <c r="J2769" s="16"/>
      <c r="K2769" s="16"/>
      <c r="L2769" s="16"/>
    </row>
    <row r="2770" spans="6:12">
      <c r="F2770" s="16"/>
      <c r="I2770" s="16"/>
      <c r="J2770" s="16"/>
      <c r="K2770" s="16"/>
      <c r="L2770" s="16"/>
    </row>
    <row r="2771" spans="6:12">
      <c r="F2771" s="16"/>
      <c r="I2771" s="16"/>
      <c r="J2771" s="16"/>
      <c r="K2771" s="16"/>
      <c r="L2771" s="16"/>
    </row>
    <row r="2772" spans="6:12">
      <c r="F2772" s="16"/>
      <c r="I2772" s="16"/>
      <c r="J2772" s="16"/>
      <c r="K2772" s="16"/>
      <c r="L2772" s="16"/>
    </row>
    <row r="2773" spans="6:12">
      <c r="F2773" s="16"/>
      <c r="I2773" s="16"/>
      <c r="J2773" s="16"/>
      <c r="K2773" s="16"/>
      <c r="L2773" s="16"/>
    </row>
    <row r="2774" spans="6:12">
      <c r="F2774" s="16"/>
      <c r="I2774" s="16"/>
      <c r="J2774" s="16"/>
      <c r="K2774" s="16"/>
      <c r="L2774" s="16"/>
    </row>
    <row r="2775" spans="6:12">
      <c r="F2775" s="16"/>
      <c r="I2775" s="16"/>
      <c r="J2775" s="16"/>
      <c r="K2775" s="16"/>
      <c r="L2775" s="16"/>
    </row>
    <row r="2776" spans="6:12">
      <c r="F2776" s="16"/>
      <c r="I2776" s="16"/>
      <c r="J2776" s="16"/>
      <c r="K2776" s="16"/>
      <c r="L2776" s="16"/>
    </row>
    <row r="2777" spans="6:12">
      <c r="F2777" s="16"/>
      <c r="I2777" s="16"/>
      <c r="J2777" s="16"/>
      <c r="K2777" s="16"/>
      <c r="L2777" s="16"/>
    </row>
    <row r="2778" spans="6:12">
      <c r="F2778" s="16"/>
      <c r="I2778" s="16"/>
      <c r="J2778" s="16"/>
      <c r="K2778" s="16"/>
      <c r="L2778" s="16"/>
    </row>
    <row r="2779" spans="6:12">
      <c r="F2779" s="16"/>
      <c r="I2779" s="16"/>
      <c r="J2779" s="16"/>
      <c r="K2779" s="16"/>
      <c r="L2779" s="16"/>
    </row>
    <row r="2780" spans="6:12">
      <c r="F2780" s="16"/>
      <c r="I2780" s="16"/>
      <c r="J2780" s="16"/>
      <c r="K2780" s="16"/>
      <c r="L2780" s="16"/>
    </row>
    <row r="2781" spans="6:12">
      <c r="F2781" s="16"/>
      <c r="I2781" s="16"/>
      <c r="J2781" s="16"/>
      <c r="K2781" s="16"/>
      <c r="L2781" s="16"/>
    </row>
    <row r="2782" spans="6:12">
      <c r="F2782" s="16"/>
      <c r="I2782" s="16"/>
      <c r="J2782" s="16"/>
      <c r="K2782" s="16"/>
      <c r="L2782" s="16"/>
    </row>
    <row r="2783" spans="6:12">
      <c r="F2783" s="16"/>
      <c r="I2783" s="16"/>
      <c r="J2783" s="16"/>
      <c r="K2783" s="16"/>
      <c r="L2783" s="16"/>
    </row>
    <row r="2784" spans="6:12">
      <c r="F2784" s="16"/>
      <c r="I2784" s="16"/>
      <c r="J2784" s="16"/>
      <c r="K2784" s="16"/>
      <c r="L2784" s="16"/>
    </row>
    <row r="2785" spans="6:12">
      <c r="F2785" s="16"/>
      <c r="I2785" s="16"/>
      <c r="J2785" s="16"/>
      <c r="K2785" s="16"/>
      <c r="L2785" s="16"/>
    </row>
    <row r="2786" spans="6:12">
      <c r="F2786" s="16"/>
      <c r="I2786" s="16"/>
      <c r="J2786" s="16"/>
      <c r="K2786" s="16"/>
      <c r="L2786" s="16"/>
    </row>
    <row r="2787" spans="6:12">
      <c r="F2787" s="16"/>
      <c r="I2787" s="16"/>
      <c r="J2787" s="16"/>
      <c r="K2787" s="16"/>
      <c r="L2787" s="16"/>
    </row>
    <row r="2788" spans="6:12">
      <c r="F2788" s="16"/>
      <c r="I2788" s="16"/>
      <c r="J2788" s="16"/>
      <c r="K2788" s="16"/>
      <c r="L2788" s="16"/>
    </row>
    <row r="2789" spans="6:12">
      <c r="F2789" s="16"/>
      <c r="I2789" s="16"/>
      <c r="J2789" s="16"/>
      <c r="K2789" s="16"/>
      <c r="L2789" s="16"/>
    </row>
    <row r="2790" spans="6:12">
      <c r="F2790" s="16"/>
      <c r="I2790" s="16"/>
      <c r="J2790" s="16"/>
      <c r="K2790" s="16"/>
      <c r="L2790" s="16"/>
    </row>
    <row r="2791" spans="6:12">
      <c r="F2791" s="16"/>
      <c r="I2791" s="16"/>
      <c r="J2791" s="16"/>
      <c r="K2791" s="16"/>
      <c r="L2791" s="16"/>
    </row>
    <row r="2792" spans="6:12">
      <c r="F2792" s="16"/>
      <c r="I2792" s="16"/>
      <c r="J2792" s="16"/>
      <c r="K2792" s="16"/>
      <c r="L2792" s="16"/>
    </row>
    <row r="2793" spans="6:12">
      <c r="F2793" s="16"/>
      <c r="I2793" s="16"/>
      <c r="J2793" s="16"/>
      <c r="K2793" s="16"/>
      <c r="L2793" s="16"/>
    </row>
    <row r="2794" spans="6:12">
      <c r="F2794" s="16"/>
      <c r="I2794" s="16"/>
      <c r="J2794" s="16"/>
      <c r="K2794" s="16"/>
      <c r="L2794" s="16"/>
    </row>
    <row r="2795" spans="6:12">
      <c r="F2795" s="16"/>
      <c r="I2795" s="16"/>
      <c r="J2795" s="16"/>
      <c r="K2795" s="16"/>
      <c r="L2795" s="16"/>
    </row>
    <row r="2796" spans="6:12">
      <c r="F2796" s="16"/>
      <c r="I2796" s="16"/>
      <c r="J2796" s="16"/>
      <c r="K2796" s="16"/>
      <c r="L2796" s="16"/>
    </row>
    <row r="2797" spans="6:12">
      <c r="F2797" s="16"/>
      <c r="I2797" s="16"/>
      <c r="J2797" s="16"/>
      <c r="K2797" s="16"/>
      <c r="L2797" s="16"/>
    </row>
    <row r="2798" spans="6:12">
      <c r="F2798" s="16"/>
      <c r="I2798" s="16"/>
      <c r="J2798" s="16"/>
      <c r="K2798" s="16"/>
      <c r="L2798" s="16"/>
    </row>
    <row r="2799" spans="6:12">
      <c r="F2799" s="16"/>
      <c r="I2799" s="16"/>
      <c r="J2799" s="16"/>
      <c r="K2799" s="16"/>
      <c r="L2799" s="16"/>
    </row>
    <row r="2800" spans="6:12">
      <c r="F2800" s="16"/>
      <c r="I2800" s="16"/>
      <c r="J2800" s="16"/>
      <c r="K2800" s="16"/>
      <c r="L2800" s="16"/>
    </row>
    <row r="2801" spans="6:12">
      <c r="F2801" s="16"/>
      <c r="I2801" s="16"/>
      <c r="J2801" s="16"/>
      <c r="K2801" s="16"/>
      <c r="L2801" s="16"/>
    </row>
    <row r="2802" spans="6:12">
      <c r="F2802" s="16"/>
      <c r="I2802" s="16"/>
      <c r="J2802" s="16"/>
      <c r="K2802" s="16"/>
      <c r="L2802" s="16"/>
    </row>
    <row r="2803" spans="6:12">
      <c r="F2803" s="16"/>
      <c r="I2803" s="16"/>
      <c r="J2803" s="16"/>
      <c r="K2803" s="16"/>
      <c r="L2803" s="16"/>
    </row>
    <row r="2804" spans="6:12">
      <c r="F2804" s="16"/>
      <c r="I2804" s="16"/>
      <c r="J2804" s="16"/>
      <c r="K2804" s="16"/>
      <c r="L2804" s="16"/>
    </row>
    <row r="2805" spans="6:12">
      <c r="F2805" s="16"/>
      <c r="I2805" s="16"/>
      <c r="J2805" s="16"/>
      <c r="K2805" s="16"/>
      <c r="L2805" s="16"/>
    </row>
    <row r="2806" spans="6:12">
      <c r="F2806" s="16"/>
      <c r="I2806" s="16"/>
      <c r="J2806" s="16"/>
      <c r="K2806" s="16"/>
      <c r="L2806" s="16"/>
    </row>
    <row r="2807" spans="6:12">
      <c r="F2807" s="16"/>
      <c r="I2807" s="16"/>
      <c r="J2807" s="16"/>
      <c r="K2807" s="16"/>
      <c r="L2807" s="16"/>
    </row>
    <row r="2808" spans="6:12">
      <c r="F2808" s="16"/>
      <c r="I2808" s="16"/>
      <c r="J2808" s="16"/>
      <c r="K2808" s="16"/>
      <c r="L2808" s="16"/>
    </row>
    <row r="2809" spans="6:12">
      <c r="F2809" s="16"/>
      <c r="I2809" s="16"/>
      <c r="J2809" s="16"/>
      <c r="K2809" s="16"/>
      <c r="L2809" s="16"/>
    </row>
    <row r="2810" spans="6:12">
      <c r="F2810" s="16"/>
      <c r="I2810" s="16"/>
      <c r="J2810" s="16"/>
      <c r="K2810" s="16"/>
      <c r="L2810" s="16"/>
    </row>
    <row r="2811" spans="6:12">
      <c r="F2811" s="16"/>
      <c r="I2811" s="16"/>
      <c r="J2811" s="16"/>
      <c r="K2811" s="16"/>
      <c r="L2811" s="16"/>
    </row>
    <row r="2812" spans="6:12">
      <c r="F2812" s="16"/>
      <c r="I2812" s="16"/>
      <c r="J2812" s="16"/>
      <c r="K2812" s="16"/>
      <c r="L2812" s="16"/>
    </row>
    <row r="2813" spans="6:12">
      <c r="F2813" s="16"/>
      <c r="I2813" s="16"/>
      <c r="J2813" s="16"/>
      <c r="K2813" s="16"/>
      <c r="L2813" s="16"/>
    </row>
    <row r="2814" spans="6:12">
      <c r="F2814" s="16"/>
      <c r="I2814" s="16"/>
      <c r="J2814" s="16"/>
      <c r="K2814" s="16"/>
      <c r="L2814" s="16"/>
    </row>
    <row r="2815" spans="6:12">
      <c r="F2815" s="16"/>
      <c r="I2815" s="16"/>
      <c r="J2815" s="16"/>
      <c r="K2815" s="16"/>
      <c r="L2815" s="16"/>
    </row>
    <row r="2816" spans="6:12">
      <c r="F2816" s="16"/>
      <c r="I2816" s="16"/>
      <c r="J2816" s="16"/>
      <c r="K2816" s="16"/>
      <c r="L2816" s="16"/>
    </row>
    <row r="2817" spans="6:12">
      <c r="F2817" s="16"/>
      <c r="I2817" s="16"/>
      <c r="J2817" s="16"/>
      <c r="K2817" s="16"/>
      <c r="L2817" s="16"/>
    </row>
    <row r="2818" spans="6:12">
      <c r="F2818" s="16"/>
      <c r="I2818" s="16"/>
      <c r="J2818" s="16"/>
      <c r="K2818" s="16"/>
      <c r="L2818" s="16"/>
    </row>
    <row r="2819" spans="6:12">
      <c r="F2819" s="16"/>
      <c r="I2819" s="16"/>
      <c r="J2819" s="16"/>
      <c r="K2819" s="16"/>
      <c r="L2819" s="16"/>
    </row>
    <row r="2820" spans="6:12">
      <c r="F2820" s="16"/>
      <c r="I2820" s="16"/>
      <c r="J2820" s="16"/>
      <c r="K2820" s="16"/>
      <c r="L2820" s="16"/>
    </row>
    <row r="2821" spans="6:12">
      <c r="F2821" s="16"/>
      <c r="I2821" s="16"/>
      <c r="J2821" s="16"/>
      <c r="K2821" s="16"/>
      <c r="L2821" s="16"/>
    </row>
    <row r="2822" spans="6:12">
      <c r="F2822" s="16"/>
      <c r="I2822" s="16"/>
      <c r="J2822" s="16"/>
      <c r="K2822" s="16"/>
      <c r="L2822" s="16"/>
    </row>
    <row r="2823" spans="6:12">
      <c r="F2823" s="16"/>
      <c r="I2823" s="16"/>
      <c r="J2823" s="16"/>
      <c r="K2823" s="16"/>
      <c r="L2823" s="16"/>
    </row>
    <row r="2824" spans="6:12">
      <c r="F2824" s="16"/>
      <c r="I2824" s="16"/>
      <c r="J2824" s="16"/>
      <c r="K2824" s="16"/>
      <c r="L2824" s="16"/>
    </row>
    <row r="2825" spans="6:12">
      <c r="F2825" s="16"/>
      <c r="I2825" s="16"/>
      <c r="J2825" s="16"/>
      <c r="K2825" s="16"/>
      <c r="L2825" s="16"/>
    </row>
    <row r="2826" spans="6:12">
      <c r="F2826" s="16"/>
      <c r="I2826" s="16"/>
      <c r="J2826" s="16"/>
      <c r="K2826" s="16"/>
      <c r="L2826" s="16"/>
    </row>
    <row r="2827" spans="6:12">
      <c r="F2827" s="16"/>
      <c r="I2827" s="16"/>
      <c r="J2827" s="16"/>
      <c r="K2827" s="16"/>
      <c r="L2827" s="16"/>
    </row>
    <row r="2828" spans="6:12">
      <c r="F2828" s="16"/>
      <c r="I2828" s="16"/>
      <c r="J2828" s="16"/>
      <c r="K2828" s="16"/>
      <c r="L2828" s="16"/>
    </row>
    <row r="2829" spans="6:12">
      <c r="F2829" s="16"/>
      <c r="I2829" s="16"/>
      <c r="J2829" s="16"/>
      <c r="K2829" s="16"/>
      <c r="L2829" s="16"/>
    </row>
    <row r="2830" spans="6:12">
      <c r="F2830" s="16"/>
      <c r="I2830" s="16"/>
      <c r="J2830" s="16"/>
      <c r="K2830" s="16"/>
      <c r="L2830" s="16"/>
    </row>
    <row r="2831" spans="6:12">
      <c r="F2831" s="16"/>
      <c r="I2831" s="16"/>
      <c r="J2831" s="16"/>
      <c r="K2831" s="16"/>
      <c r="L2831" s="16"/>
    </row>
    <row r="2832" spans="6:12">
      <c r="F2832" s="16"/>
      <c r="I2832" s="16"/>
      <c r="J2832" s="16"/>
      <c r="K2832" s="16"/>
      <c r="L2832" s="16"/>
    </row>
    <row r="2833" spans="6:12">
      <c r="F2833" s="16"/>
      <c r="I2833" s="16"/>
      <c r="J2833" s="16"/>
      <c r="K2833" s="16"/>
      <c r="L2833" s="16"/>
    </row>
    <row r="2834" spans="6:12">
      <c r="F2834" s="16"/>
      <c r="I2834" s="16"/>
      <c r="J2834" s="16"/>
      <c r="K2834" s="16"/>
      <c r="L2834" s="16"/>
    </row>
    <row r="2835" spans="6:12">
      <c r="F2835" s="16"/>
      <c r="I2835" s="16"/>
      <c r="J2835" s="16"/>
      <c r="K2835" s="16"/>
      <c r="L2835" s="16"/>
    </row>
    <row r="2836" spans="6:12">
      <c r="F2836" s="16"/>
      <c r="I2836" s="16"/>
      <c r="J2836" s="16"/>
      <c r="K2836" s="16"/>
      <c r="L2836" s="16"/>
    </row>
    <row r="2837" spans="6:12">
      <c r="F2837" s="16"/>
      <c r="I2837" s="16"/>
      <c r="J2837" s="16"/>
      <c r="K2837" s="16"/>
      <c r="L2837" s="16"/>
    </row>
    <row r="2838" spans="6:12">
      <c r="F2838" s="16"/>
      <c r="I2838" s="16"/>
      <c r="J2838" s="16"/>
      <c r="K2838" s="16"/>
      <c r="L2838" s="16"/>
    </row>
    <row r="2839" spans="6:12">
      <c r="F2839" s="16"/>
      <c r="I2839" s="16"/>
      <c r="J2839" s="16"/>
      <c r="K2839" s="16"/>
      <c r="L2839" s="16"/>
    </row>
    <row r="2840" spans="6:12">
      <c r="F2840" s="16"/>
      <c r="I2840" s="16"/>
      <c r="J2840" s="16"/>
      <c r="K2840" s="16"/>
      <c r="L2840" s="16"/>
    </row>
    <row r="2841" spans="6:12">
      <c r="F2841" s="16"/>
      <c r="I2841" s="16"/>
      <c r="J2841" s="16"/>
      <c r="K2841" s="16"/>
      <c r="L2841" s="16"/>
    </row>
    <row r="2842" spans="6:12">
      <c r="F2842" s="16"/>
      <c r="I2842" s="16"/>
      <c r="J2842" s="16"/>
      <c r="K2842" s="16"/>
      <c r="L2842" s="16"/>
    </row>
    <row r="2843" spans="6:12">
      <c r="F2843" s="16"/>
      <c r="I2843" s="16"/>
      <c r="J2843" s="16"/>
      <c r="K2843" s="16"/>
      <c r="L2843" s="16"/>
    </row>
    <row r="2844" spans="6:12">
      <c r="F2844" s="16"/>
      <c r="I2844" s="16"/>
      <c r="J2844" s="16"/>
      <c r="K2844" s="16"/>
      <c r="L2844" s="16"/>
    </row>
    <row r="2845" spans="6:12">
      <c r="F2845" s="16"/>
      <c r="I2845" s="16"/>
      <c r="J2845" s="16"/>
      <c r="K2845" s="16"/>
      <c r="L2845" s="16"/>
    </row>
    <row r="2846" spans="6:12">
      <c r="F2846" s="16"/>
      <c r="I2846" s="16"/>
      <c r="J2846" s="16"/>
      <c r="K2846" s="16"/>
      <c r="L2846" s="16"/>
    </row>
    <row r="2847" spans="6:12">
      <c r="F2847" s="16"/>
      <c r="I2847" s="16"/>
      <c r="J2847" s="16"/>
      <c r="K2847" s="16"/>
      <c r="L2847" s="16"/>
    </row>
    <row r="2848" spans="6:12">
      <c r="F2848" s="16"/>
      <c r="I2848" s="16"/>
      <c r="J2848" s="16"/>
      <c r="K2848" s="16"/>
      <c r="L2848" s="16"/>
    </row>
    <row r="2849" spans="6:12">
      <c r="F2849" s="16"/>
      <c r="I2849" s="16"/>
      <c r="J2849" s="16"/>
      <c r="K2849" s="16"/>
      <c r="L2849" s="16"/>
    </row>
    <row r="2850" spans="6:12">
      <c r="F2850" s="16"/>
      <c r="I2850" s="16"/>
      <c r="J2850" s="16"/>
      <c r="K2850" s="16"/>
      <c r="L2850" s="16"/>
    </row>
    <row r="2851" spans="6:12">
      <c r="F2851" s="16"/>
      <c r="I2851" s="16"/>
      <c r="J2851" s="16"/>
      <c r="K2851" s="16"/>
      <c r="L2851" s="16"/>
    </row>
    <row r="2852" spans="6:12">
      <c r="F2852" s="16"/>
      <c r="I2852" s="16"/>
      <c r="J2852" s="16"/>
      <c r="K2852" s="16"/>
      <c r="L2852" s="16"/>
    </row>
    <row r="2853" spans="6:12">
      <c r="F2853" s="16"/>
      <c r="I2853" s="16"/>
      <c r="J2853" s="16"/>
      <c r="K2853" s="16"/>
      <c r="L2853" s="16"/>
    </row>
    <row r="2854" spans="6:12">
      <c r="F2854" s="16"/>
      <c r="I2854" s="16"/>
      <c r="J2854" s="16"/>
      <c r="K2854" s="16"/>
      <c r="L2854" s="16"/>
    </row>
    <row r="2855" spans="6:12">
      <c r="F2855" s="16"/>
      <c r="I2855" s="16"/>
      <c r="J2855" s="16"/>
      <c r="K2855" s="16"/>
      <c r="L2855" s="16"/>
    </row>
    <row r="2856" spans="6:12">
      <c r="F2856" s="16"/>
      <c r="I2856" s="16"/>
      <c r="J2856" s="16"/>
      <c r="K2856" s="16"/>
      <c r="L2856" s="16"/>
    </row>
    <row r="2857" spans="6:12">
      <c r="F2857" s="16"/>
      <c r="I2857" s="16"/>
      <c r="J2857" s="16"/>
      <c r="K2857" s="16"/>
      <c r="L2857" s="16"/>
    </row>
    <row r="2858" spans="6:12">
      <c r="F2858" s="16"/>
      <c r="I2858" s="16"/>
      <c r="J2858" s="16"/>
      <c r="K2858" s="16"/>
      <c r="L2858" s="16"/>
    </row>
    <row r="2859" spans="6:12">
      <c r="F2859" s="16"/>
      <c r="I2859" s="16"/>
      <c r="J2859" s="16"/>
      <c r="K2859" s="16"/>
      <c r="L2859" s="16"/>
    </row>
    <row r="2860" spans="6:12">
      <c r="F2860" s="16"/>
      <c r="I2860" s="16"/>
      <c r="J2860" s="16"/>
      <c r="K2860" s="16"/>
      <c r="L2860" s="16"/>
    </row>
    <row r="2861" spans="6:12">
      <c r="F2861" s="16"/>
      <c r="I2861" s="16"/>
      <c r="J2861" s="16"/>
      <c r="K2861" s="16"/>
      <c r="L2861" s="16"/>
    </row>
    <row r="2862" spans="6:12">
      <c r="F2862" s="16"/>
      <c r="I2862" s="16"/>
      <c r="J2862" s="16"/>
      <c r="K2862" s="16"/>
      <c r="L2862" s="16"/>
    </row>
    <row r="2863" spans="6:12">
      <c r="F2863" s="16"/>
      <c r="I2863" s="16"/>
      <c r="J2863" s="16"/>
      <c r="K2863" s="16"/>
      <c r="L2863" s="16"/>
    </row>
    <row r="2864" spans="6:12">
      <c r="F2864" s="16"/>
      <c r="I2864" s="16"/>
      <c r="J2864" s="16"/>
      <c r="K2864" s="16"/>
      <c r="L2864" s="16"/>
    </row>
    <row r="2865" spans="6:12">
      <c r="F2865" s="16"/>
      <c r="I2865" s="16"/>
      <c r="J2865" s="16"/>
      <c r="K2865" s="16"/>
      <c r="L2865" s="16"/>
    </row>
    <row r="2866" spans="6:12">
      <c r="F2866" s="16"/>
      <c r="I2866" s="16"/>
      <c r="J2866" s="16"/>
      <c r="K2866" s="16"/>
      <c r="L2866" s="16"/>
    </row>
    <row r="2867" spans="6:12">
      <c r="F2867" s="16"/>
      <c r="I2867" s="16"/>
      <c r="J2867" s="16"/>
      <c r="K2867" s="16"/>
      <c r="L2867" s="16"/>
    </row>
    <row r="2868" spans="6:12">
      <c r="F2868" s="16"/>
      <c r="I2868" s="16"/>
      <c r="J2868" s="16"/>
      <c r="K2868" s="16"/>
      <c r="L2868" s="16"/>
    </row>
    <row r="2869" spans="6:12">
      <c r="F2869" s="16"/>
      <c r="I2869" s="16"/>
      <c r="J2869" s="16"/>
      <c r="K2869" s="16"/>
      <c r="L2869" s="16"/>
    </row>
    <row r="2870" spans="6:12">
      <c r="F2870" s="16"/>
      <c r="I2870" s="16"/>
      <c r="J2870" s="16"/>
      <c r="K2870" s="16"/>
      <c r="L2870" s="16"/>
    </row>
    <row r="2871" spans="6:12">
      <c r="F2871" s="16"/>
      <c r="I2871" s="16"/>
      <c r="J2871" s="16"/>
      <c r="K2871" s="16"/>
      <c r="L2871" s="16"/>
    </row>
    <row r="2872" spans="6:12">
      <c r="F2872" s="16"/>
      <c r="I2872" s="16"/>
      <c r="J2872" s="16"/>
      <c r="K2872" s="16"/>
      <c r="L2872" s="16"/>
    </row>
    <row r="2873" spans="6:12">
      <c r="F2873" s="16"/>
      <c r="I2873" s="16"/>
      <c r="J2873" s="16"/>
      <c r="K2873" s="16"/>
      <c r="L2873" s="16"/>
    </row>
    <row r="2874" spans="6:12">
      <c r="F2874" s="16"/>
      <c r="I2874" s="16"/>
      <c r="J2874" s="16"/>
      <c r="K2874" s="16"/>
      <c r="L2874" s="16"/>
    </row>
    <row r="2875" spans="6:12">
      <c r="F2875" s="16"/>
      <c r="I2875" s="16"/>
      <c r="J2875" s="16"/>
      <c r="K2875" s="16"/>
      <c r="L2875" s="16"/>
    </row>
    <row r="2876" spans="6:12">
      <c r="F2876" s="16"/>
      <c r="I2876" s="16"/>
      <c r="J2876" s="16"/>
      <c r="K2876" s="16"/>
      <c r="L2876" s="16"/>
    </row>
    <row r="2877" spans="6:12">
      <c r="F2877" s="16"/>
      <c r="I2877" s="16"/>
      <c r="J2877" s="16"/>
      <c r="K2877" s="16"/>
      <c r="L2877" s="16"/>
    </row>
    <row r="2878" spans="6:12">
      <c r="F2878" s="16"/>
      <c r="I2878" s="16"/>
      <c r="J2878" s="16"/>
      <c r="K2878" s="16"/>
      <c r="L2878" s="16"/>
    </row>
    <row r="2879" spans="6:12">
      <c r="F2879" s="16"/>
      <c r="I2879" s="16"/>
      <c r="J2879" s="16"/>
      <c r="K2879" s="16"/>
      <c r="L2879" s="16"/>
    </row>
    <row r="2880" spans="6:12">
      <c r="F2880" s="16"/>
      <c r="I2880" s="16"/>
      <c r="J2880" s="16"/>
      <c r="K2880" s="16"/>
      <c r="L2880" s="16"/>
    </row>
    <row r="2881" spans="6:12">
      <c r="F2881" s="16"/>
      <c r="I2881" s="16"/>
      <c r="J2881" s="16"/>
      <c r="K2881" s="16"/>
      <c r="L2881" s="16"/>
    </row>
    <row r="2882" spans="6:12">
      <c r="F2882" s="16"/>
      <c r="I2882" s="16"/>
      <c r="J2882" s="16"/>
      <c r="K2882" s="16"/>
      <c r="L2882" s="16"/>
    </row>
    <row r="2883" spans="6:12">
      <c r="F2883" s="16"/>
      <c r="I2883" s="16"/>
      <c r="J2883" s="16"/>
      <c r="K2883" s="16"/>
      <c r="L2883" s="16"/>
    </row>
    <row r="2884" spans="6:12">
      <c r="F2884" s="16"/>
      <c r="I2884" s="16"/>
      <c r="J2884" s="16"/>
      <c r="K2884" s="16"/>
      <c r="L2884" s="16"/>
    </row>
    <row r="2885" spans="6:12">
      <c r="F2885" s="16"/>
      <c r="I2885" s="16"/>
      <c r="J2885" s="16"/>
      <c r="K2885" s="16"/>
      <c r="L2885" s="16"/>
    </row>
    <row r="2886" spans="6:12">
      <c r="F2886" s="16"/>
      <c r="I2886" s="16"/>
      <c r="J2886" s="16"/>
      <c r="K2886" s="16"/>
      <c r="L2886" s="16"/>
    </row>
    <row r="2887" spans="6:12">
      <c r="F2887" s="16"/>
      <c r="I2887" s="16"/>
      <c r="J2887" s="16"/>
      <c r="K2887" s="16"/>
      <c r="L2887" s="16"/>
    </row>
    <row r="2888" spans="6:12">
      <c r="F2888" s="16"/>
      <c r="I2888" s="16"/>
      <c r="J2888" s="16"/>
      <c r="K2888" s="16"/>
      <c r="L2888" s="16"/>
    </row>
    <row r="2889" spans="6:12">
      <c r="F2889" s="16"/>
      <c r="I2889" s="16"/>
      <c r="J2889" s="16"/>
      <c r="K2889" s="16"/>
      <c r="L2889" s="16"/>
    </row>
    <row r="2890" spans="6:12">
      <c r="F2890" s="16"/>
      <c r="I2890" s="16"/>
      <c r="J2890" s="16"/>
      <c r="K2890" s="16"/>
      <c r="L2890" s="16"/>
    </row>
    <row r="2891" spans="6:12">
      <c r="F2891" s="16"/>
      <c r="I2891" s="16"/>
      <c r="J2891" s="16"/>
      <c r="K2891" s="16"/>
      <c r="L2891" s="16"/>
    </row>
    <row r="2892" spans="6:12">
      <c r="F2892" s="16"/>
      <c r="I2892" s="16"/>
      <c r="J2892" s="16"/>
      <c r="K2892" s="16"/>
      <c r="L2892" s="16"/>
    </row>
    <row r="2893" spans="6:12">
      <c r="F2893" s="16"/>
      <c r="I2893" s="16"/>
      <c r="J2893" s="16"/>
      <c r="K2893" s="16"/>
      <c r="L2893" s="16"/>
    </row>
    <row r="2894" spans="6:12">
      <c r="F2894" s="16"/>
      <c r="I2894" s="16"/>
      <c r="J2894" s="16"/>
      <c r="K2894" s="16"/>
      <c r="L2894" s="16"/>
    </row>
    <row r="2895" spans="6:12">
      <c r="F2895" s="16"/>
      <c r="I2895" s="16"/>
      <c r="J2895" s="16"/>
      <c r="K2895" s="16"/>
      <c r="L2895" s="16"/>
    </row>
    <row r="2896" spans="6:12">
      <c r="F2896" s="16"/>
      <c r="I2896" s="16"/>
      <c r="J2896" s="16"/>
      <c r="K2896" s="16"/>
      <c r="L2896" s="16"/>
    </row>
    <row r="2897" spans="6:12">
      <c r="F2897" s="16"/>
      <c r="I2897" s="16"/>
      <c r="J2897" s="16"/>
      <c r="K2897" s="16"/>
      <c r="L2897" s="16"/>
    </row>
    <row r="2898" spans="6:12">
      <c r="F2898" s="16"/>
      <c r="I2898" s="16"/>
      <c r="J2898" s="16"/>
      <c r="K2898" s="16"/>
      <c r="L2898" s="16"/>
    </row>
    <row r="2899" spans="6:12">
      <c r="F2899" s="16"/>
      <c r="I2899" s="16"/>
      <c r="J2899" s="16"/>
      <c r="K2899" s="16"/>
      <c r="L2899" s="16"/>
    </row>
    <row r="2900" spans="6:12">
      <c r="F2900" s="16"/>
      <c r="I2900" s="16"/>
      <c r="J2900" s="16"/>
      <c r="K2900" s="16"/>
      <c r="L2900" s="16"/>
    </row>
    <row r="2901" spans="6:12">
      <c r="F2901" s="16"/>
      <c r="I2901" s="16"/>
      <c r="J2901" s="16"/>
      <c r="K2901" s="16"/>
      <c r="L2901" s="16"/>
    </row>
    <row r="2902" spans="6:12">
      <c r="F2902" s="16"/>
      <c r="I2902" s="16"/>
      <c r="J2902" s="16"/>
      <c r="K2902" s="16"/>
      <c r="L2902" s="16"/>
    </row>
    <row r="2903" spans="6:12">
      <c r="F2903" s="16"/>
      <c r="I2903" s="16"/>
      <c r="J2903" s="16"/>
      <c r="K2903" s="16"/>
      <c r="L2903" s="16"/>
    </row>
    <row r="2904" spans="6:12">
      <c r="F2904" s="16"/>
      <c r="I2904" s="16"/>
      <c r="J2904" s="16"/>
      <c r="K2904" s="16"/>
      <c r="L2904" s="16"/>
    </row>
    <row r="2905" spans="6:12">
      <c r="F2905" s="16"/>
      <c r="I2905" s="16"/>
      <c r="J2905" s="16"/>
      <c r="K2905" s="16"/>
      <c r="L2905" s="16"/>
    </row>
    <row r="2906" spans="6:12">
      <c r="F2906" s="16"/>
      <c r="I2906" s="16"/>
      <c r="J2906" s="16"/>
      <c r="K2906" s="16"/>
      <c r="L2906" s="16"/>
    </row>
    <row r="2907" spans="6:12">
      <c r="F2907" s="16"/>
      <c r="I2907" s="16"/>
      <c r="J2907" s="16"/>
      <c r="K2907" s="16"/>
      <c r="L2907" s="16"/>
    </row>
    <row r="2908" spans="6:12">
      <c r="F2908" s="16"/>
      <c r="I2908" s="16"/>
      <c r="J2908" s="16"/>
      <c r="K2908" s="16"/>
      <c r="L2908" s="16"/>
    </row>
    <row r="2909" spans="6:12">
      <c r="F2909" s="16"/>
      <c r="I2909" s="16"/>
      <c r="J2909" s="16"/>
      <c r="K2909" s="16"/>
      <c r="L2909" s="16"/>
    </row>
    <row r="2910" spans="6:12">
      <c r="F2910" s="16"/>
      <c r="I2910" s="16"/>
      <c r="J2910" s="16"/>
      <c r="K2910" s="16"/>
      <c r="L2910" s="16"/>
    </row>
    <row r="2911" spans="6:12">
      <c r="F2911" s="16"/>
      <c r="I2911" s="16"/>
      <c r="J2911" s="16"/>
      <c r="K2911" s="16"/>
      <c r="L2911" s="16"/>
    </row>
    <row r="2912" spans="6:12">
      <c r="F2912" s="16"/>
      <c r="I2912" s="16"/>
      <c r="J2912" s="16"/>
      <c r="K2912" s="16"/>
      <c r="L2912" s="16"/>
    </row>
    <row r="2913" spans="6:12">
      <c r="F2913" s="16"/>
      <c r="I2913" s="16"/>
      <c r="J2913" s="16"/>
      <c r="K2913" s="16"/>
      <c r="L2913" s="16"/>
    </row>
    <row r="2914" spans="6:12">
      <c r="F2914" s="16"/>
      <c r="I2914" s="16"/>
      <c r="J2914" s="16"/>
      <c r="K2914" s="16"/>
      <c r="L2914" s="16"/>
    </row>
    <row r="2915" spans="6:12">
      <c r="F2915" s="16"/>
      <c r="I2915" s="16"/>
      <c r="J2915" s="16"/>
      <c r="K2915" s="16"/>
      <c r="L2915" s="16"/>
    </row>
    <row r="2916" spans="6:12">
      <c r="F2916" s="16"/>
      <c r="I2916" s="16"/>
      <c r="J2916" s="16"/>
      <c r="K2916" s="16"/>
      <c r="L2916" s="16"/>
    </row>
    <row r="2917" spans="6:12">
      <c r="F2917" s="16"/>
      <c r="I2917" s="16"/>
      <c r="J2917" s="16"/>
      <c r="K2917" s="16"/>
      <c r="L2917" s="16"/>
    </row>
    <row r="2918" spans="6:12">
      <c r="F2918" s="16"/>
      <c r="I2918" s="16"/>
      <c r="J2918" s="16"/>
      <c r="K2918" s="16"/>
      <c r="L2918" s="16"/>
    </row>
    <row r="2919" spans="6:12">
      <c r="F2919" s="16"/>
      <c r="I2919" s="16"/>
      <c r="J2919" s="16"/>
      <c r="K2919" s="16"/>
      <c r="L2919" s="16"/>
    </row>
    <row r="2920" spans="6:12">
      <c r="F2920" s="16"/>
      <c r="I2920" s="16"/>
      <c r="J2920" s="16"/>
      <c r="K2920" s="16"/>
      <c r="L2920" s="16"/>
    </row>
    <row r="2921" spans="6:12">
      <c r="F2921" s="16"/>
      <c r="I2921" s="16"/>
      <c r="J2921" s="16"/>
      <c r="K2921" s="16"/>
      <c r="L2921" s="16"/>
    </row>
    <row r="2922" spans="6:12">
      <c r="F2922" s="16"/>
      <c r="I2922" s="16"/>
      <c r="J2922" s="16"/>
      <c r="K2922" s="16"/>
      <c r="L2922" s="16"/>
    </row>
    <row r="2923" spans="6:12">
      <c r="F2923" s="16"/>
      <c r="I2923" s="16"/>
      <c r="J2923" s="16"/>
      <c r="K2923" s="16"/>
      <c r="L2923" s="16"/>
    </row>
    <row r="2924" spans="6:12">
      <c r="F2924" s="16"/>
      <c r="I2924" s="16"/>
      <c r="J2924" s="16"/>
      <c r="K2924" s="16"/>
      <c r="L2924" s="16"/>
    </row>
    <row r="2925" spans="6:12">
      <c r="F2925" s="16"/>
      <c r="I2925" s="16"/>
      <c r="J2925" s="16"/>
      <c r="K2925" s="16"/>
      <c r="L2925" s="16"/>
    </row>
    <row r="2926" spans="6:12">
      <c r="F2926" s="16"/>
      <c r="I2926" s="16"/>
      <c r="J2926" s="16"/>
      <c r="K2926" s="16"/>
      <c r="L2926" s="16"/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IncomeGenerator</vt:lpstr>
      <vt:lpstr>PlotsOrig</vt:lpstr>
      <vt:lpstr>PlotsLog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aross15</dc:creator>
  <cp:lastModifiedBy>Andrew M. Ross</cp:lastModifiedBy>
  <dcterms:created xsi:type="dcterms:W3CDTF">2013-10-15T18:44:35Z</dcterms:created>
  <dcterms:modified xsi:type="dcterms:W3CDTF">2013-10-15T23:48:42Z</dcterms:modified>
</cp:coreProperties>
</file>